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emdls\OneDrive - North Carolina Administrative Office of the Courts\f drive\Timesheets\"/>
    </mc:Choice>
  </mc:AlternateContent>
  <xr:revisionPtr revIDLastSave="0" documentId="13_ncr:1_{3D4D9BBE-AD42-4B80-AB69-B23812C6D98B}" xr6:coauthVersionLast="47" xr6:coauthVersionMax="47" xr10:uidLastSave="{00000000-0000-0000-0000-000000000000}"/>
  <workbookProtection workbookAlgorithmName="SHA-512" workbookHashValue="0vC7nj6SbdWBUIqW7NHLwnfOw7/1K+eemi4rpPOZBYXlTXPGDLjtuy0qAzYr9uAaOk1ZFDAjFP2KLPgD9wXhQQ==" workbookSaltValue="4NNSKftp6WxwVO0GCCfx0Q==" workbookSpinCount="100000" lockStructure="1"/>
  <bookViews>
    <workbookView xWindow="-107" yWindow="-107" windowWidth="20847" windowHeight="11208" xr2:uid="{00000000-000D-0000-FFFF-FFFF00000000}"/>
  </bookViews>
  <sheets>
    <sheet name="Excel Instructions" sheetId="1" r:id="rId1"/>
    <sheet name="Notes" sheetId="2" r:id="rId2"/>
    <sheet name="Minutes to Decimals" sheetId="5" r:id="rId3"/>
    <sheet name="TABLE" sheetId="4" r:id="rId4"/>
    <sheet name="Jan" sheetId="17" r:id="rId5"/>
    <sheet name="Feb" sheetId="18" r:id="rId6"/>
    <sheet name="Mar" sheetId="19" r:id="rId7"/>
    <sheet name="Apr" sheetId="20" r:id="rId8"/>
    <sheet name="May" sheetId="21" r:id="rId9"/>
    <sheet name="Jun" sheetId="22" r:id="rId10"/>
    <sheet name="Jul" sheetId="23" r:id="rId11"/>
    <sheet name="Aug" sheetId="24" r:id="rId12"/>
    <sheet name="Sep" sheetId="25" r:id="rId13"/>
    <sheet name="Oct" sheetId="26" r:id="rId14"/>
    <sheet name="Nov" sheetId="27" r:id="rId15"/>
    <sheet name="Dec"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28" l="1"/>
  <c r="G11" i="28"/>
  <c r="H11" i="27"/>
  <c r="G11" i="27"/>
  <c r="H11" i="26"/>
  <c r="G11" i="26"/>
  <c r="H11" i="25"/>
  <c r="G11" i="25"/>
  <c r="H11" i="24"/>
  <c r="G11" i="24"/>
  <c r="H11" i="23"/>
  <c r="G11" i="23"/>
  <c r="H11" i="22"/>
  <c r="G11" i="22"/>
  <c r="H11" i="21"/>
  <c r="G11" i="21"/>
  <c r="H11" i="20"/>
  <c r="G11" i="20"/>
  <c r="H11" i="19"/>
  <c r="G11" i="19"/>
  <c r="H11" i="18"/>
  <c r="G11" i="18"/>
  <c r="H11" i="17"/>
  <c r="G11" i="17"/>
  <c r="I56" i="27"/>
  <c r="H56" i="27"/>
  <c r="G56" i="27"/>
  <c r="F56" i="27"/>
  <c r="E56" i="27"/>
  <c r="D56" i="27"/>
  <c r="C56" i="27"/>
  <c r="I56" i="26"/>
  <c r="H56" i="26"/>
  <c r="G56" i="26"/>
  <c r="F56" i="26"/>
  <c r="E56" i="26"/>
  <c r="D56" i="26"/>
  <c r="C56" i="26"/>
  <c r="N51" i="26"/>
  <c r="N50" i="26"/>
  <c r="O52" i="26"/>
  <c r="N49" i="26"/>
  <c r="N48" i="26"/>
  <c r="N47" i="26"/>
  <c r="N46" i="26"/>
  <c r="N45" i="26"/>
  <c r="I56" i="25"/>
  <c r="H56" i="25"/>
  <c r="G56" i="25"/>
  <c r="F56" i="25"/>
  <c r="E56" i="25"/>
  <c r="D56" i="25"/>
  <c r="C56" i="25"/>
  <c r="I56" i="24"/>
  <c r="H56" i="24"/>
  <c r="G56" i="24"/>
  <c r="F56" i="24"/>
  <c r="E56" i="24"/>
  <c r="D56" i="24"/>
  <c r="C56" i="24"/>
  <c r="I56" i="23"/>
  <c r="H56" i="23"/>
  <c r="G56" i="23"/>
  <c r="F56" i="23"/>
  <c r="E56" i="23"/>
  <c r="D56" i="23"/>
  <c r="C56" i="23"/>
  <c r="I56" i="22"/>
  <c r="H56" i="22"/>
  <c r="G56" i="22"/>
  <c r="F56" i="22"/>
  <c r="E56" i="22"/>
  <c r="D56" i="22"/>
  <c r="C56" i="22"/>
  <c r="O20" i="22"/>
  <c r="I56" i="21"/>
  <c r="H56" i="21"/>
  <c r="G56" i="21"/>
  <c r="F56" i="21"/>
  <c r="E56" i="21"/>
  <c r="D56" i="21"/>
  <c r="C56" i="21"/>
  <c r="I56" i="20"/>
  <c r="H56" i="20"/>
  <c r="G56" i="20"/>
  <c r="F56" i="20"/>
  <c r="E56" i="20"/>
  <c r="D56" i="20"/>
  <c r="C56" i="20"/>
  <c r="I56" i="19"/>
  <c r="H56" i="19"/>
  <c r="G56" i="19"/>
  <c r="F56" i="19"/>
  <c r="E56" i="19"/>
  <c r="D56" i="19"/>
  <c r="C56" i="19"/>
  <c r="O36" i="20"/>
  <c r="N33" i="20"/>
  <c r="B33" i="20"/>
  <c r="I56" i="18"/>
  <c r="H56" i="18"/>
  <c r="G56" i="18"/>
  <c r="F56" i="18"/>
  <c r="E56" i="18"/>
  <c r="D56" i="18"/>
  <c r="C56" i="18"/>
  <c r="I56" i="17"/>
  <c r="H56" i="17"/>
  <c r="G56" i="17"/>
  <c r="F56" i="17"/>
  <c r="E56" i="17"/>
  <c r="D56" i="17"/>
  <c r="C56" i="17"/>
  <c r="N52" i="17"/>
  <c r="N51" i="17"/>
  <c r="N50" i="17"/>
  <c r="N49" i="17"/>
  <c r="N48" i="17"/>
  <c r="N47" i="17"/>
  <c r="N46" i="17"/>
  <c r="N45" i="17"/>
  <c r="O52" i="17"/>
  <c r="O44" i="17"/>
  <c r="O36" i="17"/>
  <c r="N52" i="26" l="1"/>
  <c r="N15" i="17" l="1"/>
  <c r="O44" i="27"/>
  <c r="O28" i="25"/>
  <c r="O20" i="17"/>
  <c r="I56" i="28"/>
  <c r="H56" i="28"/>
  <c r="G56" i="28"/>
  <c r="F56" i="28"/>
  <c r="E56" i="28"/>
  <c r="D56" i="28"/>
  <c r="C56" i="28"/>
  <c r="O44" i="28"/>
  <c r="O36" i="27"/>
  <c r="O28" i="27"/>
  <c r="N52" i="27"/>
  <c r="N49" i="27"/>
  <c r="N48" i="27"/>
  <c r="N47" i="27"/>
  <c r="N46" i="27"/>
  <c r="N45" i="27"/>
  <c r="O52" i="27"/>
  <c r="N13" i="26"/>
  <c r="O20" i="25"/>
  <c r="O52" i="24"/>
  <c r="N50" i="24"/>
  <c r="N52" i="24" s="1"/>
  <c r="N49" i="24"/>
  <c r="N48" i="24"/>
  <c r="N47" i="24"/>
  <c r="N46" i="24"/>
  <c r="N45" i="24"/>
  <c r="O52" i="21"/>
  <c r="N52" i="21"/>
  <c r="N48" i="21"/>
  <c r="N47" i="21"/>
  <c r="N46" i="21"/>
  <c r="N49" i="21"/>
  <c r="O20" i="20"/>
  <c r="N13" i="24"/>
  <c r="N14" i="24"/>
  <c r="N15" i="24"/>
  <c r="N14" i="23"/>
  <c r="N25" i="20"/>
  <c r="N17" i="20"/>
  <c r="N13" i="17"/>
  <c r="B40" i="18"/>
  <c r="B39" i="18" s="1"/>
  <c r="B38" i="18" s="1"/>
  <c r="B37" i="18" s="1"/>
  <c r="B35" i="18" s="1"/>
  <c r="B34" i="18" s="1"/>
  <c r="B33" i="18" s="1"/>
  <c r="B32" i="18" s="1"/>
  <c r="B31" i="18" s="1"/>
  <c r="B30" i="18" s="1"/>
  <c r="B29" i="18" s="1"/>
  <c r="B27" i="18" s="1"/>
  <c r="B26" i="18" s="1"/>
  <c r="B25" i="18" s="1"/>
  <c r="B24" i="18" s="1"/>
  <c r="B23" i="18" s="1"/>
  <c r="B22" i="18" s="1"/>
  <c r="B21" i="18" s="1"/>
  <c r="N37" i="22"/>
  <c r="N37" i="17" l="1"/>
  <c r="N14" i="17"/>
  <c r="N21" i="23"/>
  <c r="N13" i="20"/>
  <c r="N13" i="18"/>
  <c r="N20" i="18"/>
  <c r="N18" i="18"/>
  <c r="N19" i="18"/>
  <c r="N14" i="18"/>
  <c r="N15" i="18"/>
  <c r="N16" i="18"/>
  <c r="N17" i="18"/>
  <c r="H55" i="17" l="1"/>
  <c r="H57" i="17" s="1"/>
  <c r="G55" i="17"/>
  <c r="G57" i="17" l="1"/>
  <c r="G9" i="18" s="1"/>
  <c r="G55" i="18" s="1"/>
  <c r="G57" i="18" s="1"/>
  <c r="G9" i="19" s="1"/>
  <c r="G55" i="19" s="1"/>
  <c r="G57" i="19" s="1"/>
  <c r="G9" i="20" s="1"/>
  <c r="G55" i="20" s="1"/>
  <c r="G57" i="20" s="1"/>
  <c r="G9" i="21" s="1"/>
  <c r="G55" i="21" s="1"/>
  <c r="G57" i="21" s="1"/>
  <c r="G9" i="22" s="1"/>
  <c r="G55" i="22" s="1"/>
  <c r="G57" i="22" s="1"/>
  <c r="G9" i="23" s="1"/>
  <c r="G55" i="23" s="1"/>
  <c r="G57" i="23" s="1"/>
  <c r="G9" i="24" s="1"/>
  <c r="G55" i="24" s="1"/>
  <c r="G57" i="24" s="1"/>
  <c r="G9" i="25" s="1"/>
  <c r="G55" i="25" s="1"/>
  <c r="G57" i="25" s="1"/>
  <c r="G9" i="26" s="1"/>
  <c r="G55" i="26" s="1"/>
  <c r="G57" i="26" s="1"/>
  <c r="G9" i="27" s="1"/>
  <c r="G55" i="27" s="1"/>
  <c r="G57" i="27" s="1"/>
  <c r="G9" i="28" s="1"/>
  <c r="G55" i="28" s="1"/>
  <c r="G57" i="28" s="1"/>
  <c r="H9" i="18"/>
  <c r="H55" i="18" s="1"/>
  <c r="H57" i="18" s="1"/>
  <c r="H9" i="19" s="1"/>
  <c r="H55" i="19" s="1"/>
  <c r="H57" i="19" s="1"/>
  <c r="H9" i="20" s="1"/>
  <c r="H55" i="20" s="1"/>
  <c r="H57" i="20" s="1"/>
  <c r="H9" i="21" s="1"/>
  <c r="H55" i="21" s="1"/>
  <c r="H57" i="21" s="1"/>
  <c r="H9" i="22" s="1"/>
  <c r="H55" i="22" s="1"/>
  <c r="H57" i="22" s="1"/>
  <c r="H9" i="23" s="1"/>
  <c r="H55" i="23" s="1"/>
  <c r="H57" i="23" s="1"/>
  <c r="H9" i="24" s="1"/>
  <c r="H55" i="24" s="1"/>
  <c r="H57" i="24" s="1"/>
  <c r="H9" i="25" s="1"/>
  <c r="H55" i="25" s="1"/>
  <c r="H57" i="25" s="1"/>
  <c r="H9" i="26" s="1"/>
  <c r="H55" i="26" s="1"/>
  <c r="H57" i="26" s="1"/>
  <c r="H9" i="27" s="1"/>
  <c r="H55" i="27" s="1"/>
  <c r="H57" i="27" s="1"/>
  <c r="H9" i="28" s="1"/>
  <c r="H55" i="28" s="1"/>
  <c r="H57" i="28" s="1"/>
  <c r="N21" i="25"/>
  <c r="N45" i="21" l="1"/>
  <c r="J4" i="27" l="1"/>
  <c r="J4" i="26"/>
  <c r="N43" i="21" l="1"/>
  <c r="N23" i="17"/>
  <c r="N16" i="17"/>
  <c r="N33" i="17"/>
  <c r="N32" i="17"/>
  <c r="N31" i="17"/>
  <c r="N30" i="17"/>
  <c r="N25" i="17"/>
  <c r="N24" i="17"/>
  <c r="N22" i="17"/>
  <c r="N21" i="17"/>
  <c r="N17" i="17"/>
  <c r="J4" i="28"/>
  <c r="E53" i="17" l="1"/>
  <c r="D53" i="17"/>
  <c r="C53" i="17"/>
  <c r="N22" i="23" l="1"/>
  <c r="N23" i="18"/>
  <c r="N41" i="18"/>
  <c r="N13" i="27" l="1"/>
  <c r="N41" i="25"/>
  <c r="O4" i="28" l="1"/>
  <c r="O4" i="27"/>
  <c r="O4" i="26"/>
  <c r="O4" i="25"/>
  <c r="O4" i="24"/>
  <c r="O4" i="23"/>
  <c r="O4" i="22"/>
  <c r="O4" i="21"/>
  <c r="O4" i="20"/>
  <c r="O4" i="19"/>
  <c r="B43" i="19" s="1"/>
  <c r="O4" i="18"/>
  <c r="D11" i="17" l="1"/>
  <c r="N14" i="26" l="1"/>
  <c r="N18" i="24" l="1"/>
  <c r="N17" i="24"/>
  <c r="N13" i="23" l="1"/>
  <c r="N13" i="21"/>
  <c r="N14" i="21"/>
  <c r="N15" i="21"/>
  <c r="F11" i="17"/>
  <c r="F55" i="17" s="1"/>
  <c r="C11" i="17"/>
  <c r="A4" i="28" l="1"/>
  <c r="A4" i="27"/>
  <c r="A4" i="26"/>
  <c r="J4" i="25"/>
  <c r="A4" i="25"/>
  <c r="J4" i="24"/>
  <c r="A4" i="24"/>
  <c r="A4" i="23"/>
  <c r="A4" i="22"/>
  <c r="J4" i="23"/>
  <c r="J4" i="22"/>
  <c r="J4" i="21"/>
  <c r="J4" i="20"/>
  <c r="J4" i="19"/>
  <c r="J4" i="18"/>
  <c r="O20" i="18" s="1"/>
  <c r="N2" i="18"/>
  <c r="N2" i="19" s="1"/>
  <c r="N2" i="20" s="1"/>
  <c r="N2" i="21" s="1"/>
  <c r="N2" i="22" s="1"/>
  <c r="N2" i="23" s="1"/>
  <c r="N2" i="24" s="1"/>
  <c r="A4" i="21"/>
  <c r="A4" i="20"/>
  <c r="A4" i="19"/>
  <c r="A4" i="18"/>
  <c r="O28" i="23" l="1"/>
  <c r="O28" i="20"/>
  <c r="D53" i="27"/>
  <c r="D53" i="26"/>
  <c r="D53" i="20"/>
  <c r="C53" i="19"/>
  <c r="D53" i="19"/>
  <c r="C53" i="23"/>
  <c r="D53" i="23"/>
  <c r="O20" i="23" s="1"/>
  <c r="C53" i="24"/>
  <c r="D53" i="24"/>
  <c r="D53" i="28"/>
  <c r="C53" i="21"/>
  <c r="D53" i="21"/>
  <c r="D53" i="25"/>
  <c r="C53" i="18"/>
  <c r="D53" i="18"/>
  <c r="C53" i="22"/>
  <c r="D53" i="22"/>
  <c r="C53" i="20"/>
  <c r="O44" i="19"/>
  <c r="N2" i="25"/>
  <c r="C53" i="25" s="1"/>
  <c r="O20" i="21"/>
  <c r="O20" i="24"/>
  <c r="N2" i="26" l="1"/>
  <c r="C53" i="26" s="1"/>
  <c r="O36" i="19"/>
  <c r="O28" i="19"/>
  <c r="O20" i="19"/>
  <c r="O44" i="20"/>
  <c r="O44" i="21"/>
  <c r="O36" i="21"/>
  <c r="O28" i="21"/>
  <c r="O28" i="22"/>
  <c r="O36" i="22"/>
  <c r="O44" i="22"/>
  <c r="O44" i="23"/>
  <c r="O36" i="23"/>
  <c r="O28" i="24"/>
  <c r="O36" i="24"/>
  <c r="O44" i="24"/>
  <c r="O44" i="25"/>
  <c r="O36" i="25"/>
  <c r="O44" i="26"/>
  <c r="O36" i="26"/>
  <c r="O28" i="26"/>
  <c r="O20" i="26"/>
  <c r="O36" i="28"/>
  <c r="O28" i="28"/>
  <c r="O20" i="28"/>
  <c r="O44" i="18"/>
  <c r="O36" i="18"/>
  <c r="O28" i="18"/>
  <c r="O28" i="17"/>
  <c r="N2" i="27" l="1"/>
  <c r="A60" i="28"/>
  <c r="N43" i="28"/>
  <c r="B43" i="28"/>
  <c r="B42" i="28" s="1"/>
  <c r="B41" i="28" s="1"/>
  <c r="B40" i="28" s="1"/>
  <c r="B39" i="28" s="1"/>
  <c r="B38" i="28" s="1"/>
  <c r="B37" i="28" s="1"/>
  <c r="B35" i="28" s="1"/>
  <c r="B34" i="28" s="1"/>
  <c r="B33" i="28" s="1"/>
  <c r="B32" i="28" s="1"/>
  <c r="B31" i="28" s="1"/>
  <c r="B30" i="28" s="1"/>
  <c r="B29" i="28" s="1"/>
  <c r="B27" i="28" s="1"/>
  <c r="B26" i="28" s="1"/>
  <c r="B25" i="28" s="1"/>
  <c r="B24" i="28" s="1"/>
  <c r="B23" i="28" s="1"/>
  <c r="B22" i="28" s="1"/>
  <c r="B21" i="28" s="1"/>
  <c r="B19" i="28" s="1"/>
  <c r="B18" i="28" s="1"/>
  <c r="B17" i="28" s="1"/>
  <c r="B16" i="28" s="1"/>
  <c r="B15" i="28" s="1"/>
  <c r="B14" i="28" s="1"/>
  <c r="B13" i="28" s="1"/>
  <c r="N42" i="28"/>
  <c r="N41" i="28"/>
  <c r="N40" i="28"/>
  <c r="N39" i="28"/>
  <c r="N38" i="28"/>
  <c r="N37" i="28"/>
  <c r="N35" i="28"/>
  <c r="N34" i="28"/>
  <c r="N33" i="28"/>
  <c r="N32" i="28"/>
  <c r="N31" i="28"/>
  <c r="N30" i="28"/>
  <c r="N29" i="28"/>
  <c r="N27" i="28"/>
  <c r="N26" i="28"/>
  <c r="N25" i="28"/>
  <c r="N24" i="28"/>
  <c r="N23" i="28"/>
  <c r="N22" i="28"/>
  <c r="N21" i="28"/>
  <c r="N19" i="28"/>
  <c r="N18" i="28"/>
  <c r="N17" i="28"/>
  <c r="N16" i="28"/>
  <c r="N15" i="28"/>
  <c r="N14" i="28"/>
  <c r="N13" i="28"/>
  <c r="A60" i="27"/>
  <c r="N43" i="27"/>
  <c r="B43" i="27"/>
  <c r="B42" i="27" s="1"/>
  <c r="B41" i="27" s="1"/>
  <c r="B40" i="27" s="1"/>
  <c r="B39" i="27" s="1"/>
  <c r="B38" i="27" s="1"/>
  <c r="B37" i="27" s="1"/>
  <c r="B35" i="27" s="1"/>
  <c r="B34" i="27" s="1"/>
  <c r="B33" i="27" s="1"/>
  <c r="B32" i="27" s="1"/>
  <c r="B31" i="27" s="1"/>
  <c r="B30" i="27" s="1"/>
  <c r="N42" i="27"/>
  <c r="N41" i="27"/>
  <c r="N40" i="27"/>
  <c r="N39" i="27"/>
  <c r="N38" i="27"/>
  <c r="N37" i="27"/>
  <c r="N35" i="27"/>
  <c r="N34" i="27"/>
  <c r="N33" i="27"/>
  <c r="N32" i="27"/>
  <c r="N31" i="27"/>
  <c r="N30" i="27"/>
  <c r="N29" i="27"/>
  <c r="N27" i="27"/>
  <c r="N26" i="27"/>
  <c r="N25" i="27"/>
  <c r="N24" i="27"/>
  <c r="N23" i="27"/>
  <c r="N22" i="27"/>
  <c r="N21" i="27"/>
  <c r="N19" i="27"/>
  <c r="N18" i="27"/>
  <c r="N17" i="27"/>
  <c r="N16" i="27"/>
  <c r="N15" i="27"/>
  <c r="N14" i="27"/>
  <c r="A60" i="26"/>
  <c r="N43" i="26"/>
  <c r="B43" i="26"/>
  <c r="B42" i="26" s="1"/>
  <c r="B41" i="26" s="1"/>
  <c r="B40" i="26" s="1"/>
  <c r="B39" i="26" s="1"/>
  <c r="B38" i="26" s="1"/>
  <c r="B37" i="26" s="1"/>
  <c r="B35" i="26" s="1"/>
  <c r="B34" i="26" s="1"/>
  <c r="B33" i="26" s="1"/>
  <c r="B32" i="26" s="1"/>
  <c r="B31" i="26" s="1"/>
  <c r="B30" i="26" s="1"/>
  <c r="B29" i="26" s="1"/>
  <c r="B27" i="26" s="1"/>
  <c r="B26" i="26" s="1"/>
  <c r="B25" i="26" s="1"/>
  <c r="B24" i="26" s="1"/>
  <c r="B23" i="26" s="1"/>
  <c r="B22" i="26" s="1"/>
  <c r="B21" i="26" s="1"/>
  <c r="B19" i="26" s="1"/>
  <c r="B18" i="26" s="1"/>
  <c r="B17" i="26" s="1"/>
  <c r="B16" i="26" s="1"/>
  <c r="B15" i="26" s="1"/>
  <c r="B14" i="26" s="1"/>
  <c r="B13" i="26" s="1"/>
  <c r="N42" i="26"/>
  <c r="N41" i="26"/>
  <c r="N40" i="26"/>
  <c r="N39" i="26"/>
  <c r="N38" i="26"/>
  <c r="N37" i="26"/>
  <c r="N35" i="26"/>
  <c r="N34" i="26"/>
  <c r="N33" i="26"/>
  <c r="N32" i="26"/>
  <c r="N31" i="26"/>
  <c r="N30" i="26"/>
  <c r="N29" i="26"/>
  <c r="N27" i="26"/>
  <c r="N26" i="26"/>
  <c r="N25" i="26"/>
  <c r="N24" i="26"/>
  <c r="N23" i="26"/>
  <c r="N22" i="26"/>
  <c r="N21" i="26"/>
  <c r="N19" i="26"/>
  <c r="N18" i="26"/>
  <c r="N17" i="26"/>
  <c r="N16" i="26"/>
  <c r="N15" i="26"/>
  <c r="A60" i="25"/>
  <c r="N43" i="25"/>
  <c r="B43" i="25"/>
  <c r="B42" i="25" s="1"/>
  <c r="B41" i="25" s="1"/>
  <c r="B40" i="25" s="1"/>
  <c r="B39" i="25" s="1"/>
  <c r="B38" i="25" s="1"/>
  <c r="B37" i="25" s="1"/>
  <c r="B35" i="25" s="1"/>
  <c r="B34" i="25" s="1"/>
  <c r="B33" i="25" s="1"/>
  <c r="B32" i="25" s="1"/>
  <c r="B31" i="25" s="1"/>
  <c r="B30" i="25" s="1"/>
  <c r="B29" i="25" s="1"/>
  <c r="B27" i="25" s="1"/>
  <c r="B26" i="25" s="1"/>
  <c r="B25" i="25" s="1"/>
  <c r="B24" i="25" s="1"/>
  <c r="B23" i="25" s="1"/>
  <c r="B22" i="25" s="1"/>
  <c r="B21" i="25" s="1"/>
  <c r="B19" i="25" s="1"/>
  <c r="B18" i="25" s="1"/>
  <c r="B17" i="25" s="1"/>
  <c r="B16" i="25" s="1"/>
  <c r="B15" i="25" s="1"/>
  <c r="B14" i="25" s="1"/>
  <c r="B13" i="25" s="1"/>
  <c r="N42" i="25"/>
  <c r="N40" i="25"/>
  <c r="N39" i="25"/>
  <c r="N38" i="25"/>
  <c r="N37" i="25"/>
  <c r="N35" i="25"/>
  <c r="N34" i="25"/>
  <c r="N33" i="25"/>
  <c r="N32" i="25"/>
  <c r="N31" i="25"/>
  <c r="N30" i="25"/>
  <c r="N29" i="25"/>
  <c r="N27" i="25"/>
  <c r="N26" i="25"/>
  <c r="N25" i="25"/>
  <c r="N24" i="25"/>
  <c r="N23" i="25"/>
  <c r="N22" i="25"/>
  <c r="N19" i="25"/>
  <c r="N18" i="25"/>
  <c r="N17" i="25"/>
  <c r="N16" i="25"/>
  <c r="N15" i="25"/>
  <c r="N14" i="25"/>
  <c r="N13" i="25"/>
  <c r="A60" i="24"/>
  <c r="N43" i="24"/>
  <c r="B43" i="24"/>
  <c r="B42" i="24" s="1"/>
  <c r="B41" i="24" s="1"/>
  <c r="B40" i="24" s="1"/>
  <c r="B39" i="24" s="1"/>
  <c r="B38" i="24" s="1"/>
  <c r="B37" i="24" s="1"/>
  <c r="B35" i="24" s="1"/>
  <c r="B34" i="24" s="1"/>
  <c r="B33" i="24" s="1"/>
  <c r="B32" i="24" s="1"/>
  <c r="B31" i="24" s="1"/>
  <c r="B30" i="24" s="1"/>
  <c r="B29" i="24" s="1"/>
  <c r="B27" i="24" s="1"/>
  <c r="B26" i="24" s="1"/>
  <c r="B25" i="24" s="1"/>
  <c r="B24" i="24" s="1"/>
  <c r="B23" i="24" s="1"/>
  <c r="B22" i="24" s="1"/>
  <c r="B21" i="24" s="1"/>
  <c r="B19" i="24" s="1"/>
  <c r="B18" i="24" s="1"/>
  <c r="B17" i="24" s="1"/>
  <c r="B16" i="24" s="1"/>
  <c r="B15" i="24" s="1"/>
  <c r="B14" i="24" s="1"/>
  <c r="B13" i="24" s="1"/>
  <c r="N42" i="24"/>
  <c r="N41" i="24"/>
  <c r="N40" i="24"/>
  <c r="N39" i="24"/>
  <c r="N38" i="24"/>
  <c r="N37" i="24"/>
  <c r="N35" i="24"/>
  <c r="N34" i="24"/>
  <c r="N33" i="24"/>
  <c r="N32" i="24"/>
  <c r="N31" i="24"/>
  <c r="N30" i="24"/>
  <c r="N29" i="24"/>
  <c r="N27" i="24"/>
  <c r="N26" i="24"/>
  <c r="N25" i="24"/>
  <c r="N24" i="24"/>
  <c r="N23" i="24"/>
  <c r="N22" i="24"/>
  <c r="N21" i="24"/>
  <c r="N19" i="24"/>
  <c r="N16" i="24"/>
  <c r="A60" i="23"/>
  <c r="N43" i="23"/>
  <c r="B43" i="23"/>
  <c r="B42" i="23" s="1"/>
  <c r="B41" i="23" s="1"/>
  <c r="B40" i="23" s="1"/>
  <c r="B39" i="23" s="1"/>
  <c r="B38" i="23" s="1"/>
  <c r="B37" i="23" s="1"/>
  <c r="B35" i="23" s="1"/>
  <c r="B34" i="23" s="1"/>
  <c r="B33" i="23" s="1"/>
  <c r="B32" i="23" s="1"/>
  <c r="B31" i="23" s="1"/>
  <c r="B30" i="23" s="1"/>
  <c r="B29" i="23" s="1"/>
  <c r="B27" i="23" s="1"/>
  <c r="B26" i="23" s="1"/>
  <c r="B25" i="23" s="1"/>
  <c r="B24" i="23" s="1"/>
  <c r="B23" i="23" s="1"/>
  <c r="B22" i="23" s="1"/>
  <c r="B21" i="23" s="1"/>
  <c r="B19" i="23" s="1"/>
  <c r="B18" i="23" s="1"/>
  <c r="B17" i="23" s="1"/>
  <c r="B16" i="23" s="1"/>
  <c r="B15" i="23" s="1"/>
  <c r="B14" i="23" s="1"/>
  <c r="N42" i="23"/>
  <c r="N41" i="23"/>
  <c r="N40" i="23"/>
  <c r="N39" i="23"/>
  <c r="N38" i="23"/>
  <c r="N37" i="23"/>
  <c r="N35" i="23"/>
  <c r="N34" i="23"/>
  <c r="N33" i="23"/>
  <c r="N32" i="23"/>
  <c r="N31" i="23"/>
  <c r="N30" i="23"/>
  <c r="N29" i="23"/>
  <c r="N27" i="23"/>
  <c r="N26" i="23"/>
  <c r="N25" i="23"/>
  <c r="N24" i="23"/>
  <c r="N23" i="23"/>
  <c r="N19" i="23"/>
  <c r="N18" i="23"/>
  <c r="N17" i="23"/>
  <c r="N16" i="23"/>
  <c r="N15" i="23"/>
  <c r="A60" i="22"/>
  <c r="N43" i="22"/>
  <c r="B42" i="22"/>
  <c r="B41" i="22" s="1"/>
  <c r="B40" i="22" s="1"/>
  <c r="B39" i="22" s="1"/>
  <c r="B38" i="22" s="1"/>
  <c r="B37" i="22" s="1"/>
  <c r="B35" i="22" s="1"/>
  <c r="B34" i="22" s="1"/>
  <c r="B33" i="22" s="1"/>
  <c r="B32" i="22" s="1"/>
  <c r="B31" i="22" s="1"/>
  <c r="B30" i="22" s="1"/>
  <c r="B29" i="22" s="1"/>
  <c r="B27" i="22" s="1"/>
  <c r="B26" i="22" s="1"/>
  <c r="B25" i="22" s="1"/>
  <c r="B24" i="22" s="1"/>
  <c r="B23" i="22" s="1"/>
  <c r="B22" i="22" s="1"/>
  <c r="B21" i="22" s="1"/>
  <c r="B19" i="22" s="1"/>
  <c r="B18" i="22" s="1"/>
  <c r="B17" i="22" s="1"/>
  <c r="B16" i="22" s="1"/>
  <c r="B15" i="22" s="1"/>
  <c r="B14" i="22" s="1"/>
  <c r="B13" i="22" s="1"/>
  <c r="N42" i="22"/>
  <c r="N41" i="22"/>
  <c r="N40" i="22"/>
  <c r="N39" i="22"/>
  <c r="N38" i="22"/>
  <c r="N35" i="22"/>
  <c r="N34" i="22"/>
  <c r="N33" i="22"/>
  <c r="N32" i="22"/>
  <c r="N31" i="22"/>
  <c r="N30" i="22"/>
  <c r="N29" i="22"/>
  <c r="N27" i="22"/>
  <c r="N26" i="22"/>
  <c r="N25" i="22"/>
  <c r="N24" i="22"/>
  <c r="N23" i="22"/>
  <c r="N22" i="22"/>
  <c r="N21" i="22"/>
  <c r="N19" i="22"/>
  <c r="N18" i="22"/>
  <c r="N17" i="22"/>
  <c r="N16" i="22"/>
  <c r="N15" i="22"/>
  <c r="N14" i="22"/>
  <c r="N13" i="22"/>
  <c r="A60" i="21"/>
  <c r="B43" i="21"/>
  <c r="B42" i="21" s="1"/>
  <c r="B41" i="21" s="1"/>
  <c r="B40" i="21" s="1"/>
  <c r="B39" i="21" s="1"/>
  <c r="B38" i="21" s="1"/>
  <c r="B37" i="21" s="1"/>
  <c r="B35" i="21" s="1"/>
  <c r="B34" i="21" s="1"/>
  <c r="B33" i="21" s="1"/>
  <c r="B32" i="21" s="1"/>
  <c r="B31" i="21" s="1"/>
  <c r="B30" i="21" s="1"/>
  <c r="B29" i="21" s="1"/>
  <c r="B27" i="21" s="1"/>
  <c r="B26" i="21" s="1"/>
  <c r="B25" i="21" s="1"/>
  <c r="B24" i="21" s="1"/>
  <c r="B23" i="21" s="1"/>
  <c r="B22" i="21" s="1"/>
  <c r="B21" i="21" s="1"/>
  <c r="B19" i="21" s="1"/>
  <c r="B18" i="21" s="1"/>
  <c r="B17" i="21" s="1"/>
  <c r="B16" i="21" s="1"/>
  <c r="B15" i="21" s="1"/>
  <c r="B14" i="21" s="1"/>
  <c r="B13" i="21" s="1"/>
  <c r="N42" i="21"/>
  <c r="N41" i="21"/>
  <c r="N40" i="21"/>
  <c r="N39" i="21"/>
  <c r="N38" i="21"/>
  <c r="N37" i="21"/>
  <c r="N35" i="21"/>
  <c r="N34" i="21"/>
  <c r="N33" i="21"/>
  <c r="N32" i="21"/>
  <c r="N31" i="21"/>
  <c r="N30" i="21"/>
  <c r="N29" i="21"/>
  <c r="N27" i="21"/>
  <c r="N26" i="21"/>
  <c r="N25" i="21"/>
  <c r="N24" i="21"/>
  <c r="N23" i="21"/>
  <c r="N22" i="21"/>
  <c r="N21" i="21"/>
  <c r="N19" i="21"/>
  <c r="N18" i="21"/>
  <c r="N17" i="21"/>
  <c r="N16" i="21"/>
  <c r="B19" i="18"/>
  <c r="B18" i="18" s="1"/>
  <c r="B17" i="18" s="1"/>
  <c r="B16" i="18" s="1"/>
  <c r="B15" i="18" s="1"/>
  <c r="B14" i="18" s="1"/>
  <c r="B13" i="18" s="1"/>
  <c r="A60" i="20"/>
  <c r="N43" i="20"/>
  <c r="B42" i="20"/>
  <c r="B41" i="20" s="1"/>
  <c r="B40" i="20" s="1"/>
  <c r="B39" i="20" s="1"/>
  <c r="B38" i="20" s="1"/>
  <c r="B37" i="20" s="1"/>
  <c r="B35" i="20" s="1"/>
  <c r="B34" i="20" s="1"/>
  <c r="B32" i="20" s="1"/>
  <c r="B31" i="20" s="1"/>
  <c r="B30" i="20" s="1"/>
  <c r="B29" i="20" s="1"/>
  <c r="B27" i="20" s="1"/>
  <c r="B26" i="20" s="1"/>
  <c r="N42" i="20"/>
  <c r="N41" i="20"/>
  <c r="N40" i="20"/>
  <c r="N39" i="20"/>
  <c r="N38" i="20"/>
  <c r="N37" i="20"/>
  <c r="N35" i="20"/>
  <c r="N34" i="20"/>
  <c r="N32" i="20"/>
  <c r="N31" i="20"/>
  <c r="N30" i="20"/>
  <c r="N29" i="20"/>
  <c r="N27" i="20"/>
  <c r="N26" i="20"/>
  <c r="N24" i="20"/>
  <c r="N23" i="20"/>
  <c r="N22" i="20"/>
  <c r="N21" i="20"/>
  <c r="N19" i="20"/>
  <c r="N18" i="20"/>
  <c r="N16" i="20"/>
  <c r="N15" i="20"/>
  <c r="N14" i="20"/>
  <c r="A60" i="19"/>
  <c r="N43" i="19"/>
  <c r="N42" i="19"/>
  <c r="N41" i="19"/>
  <c r="N40" i="19"/>
  <c r="N39" i="19"/>
  <c r="N38" i="19"/>
  <c r="N37" i="19"/>
  <c r="N35" i="19"/>
  <c r="N34" i="19"/>
  <c r="N33" i="19"/>
  <c r="N32" i="19"/>
  <c r="N31" i="19"/>
  <c r="N30" i="19"/>
  <c r="N29" i="19"/>
  <c r="N27" i="19"/>
  <c r="N26" i="19"/>
  <c r="N25" i="19"/>
  <c r="N24" i="19"/>
  <c r="N23" i="19"/>
  <c r="N22" i="19"/>
  <c r="N21" i="19"/>
  <c r="N19" i="19"/>
  <c r="N18" i="19"/>
  <c r="N17" i="19"/>
  <c r="N16" i="19"/>
  <c r="N15" i="19"/>
  <c r="N14" i="19"/>
  <c r="N13" i="19"/>
  <c r="A60" i="18"/>
  <c r="N43" i="18"/>
  <c r="N42" i="18"/>
  <c r="N40" i="18"/>
  <c r="N39" i="18"/>
  <c r="N38" i="18"/>
  <c r="N37" i="18"/>
  <c r="N35" i="18"/>
  <c r="N34" i="18"/>
  <c r="N33" i="18"/>
  <c r="N32" i="18"/>
  <c r="N31" i="18"/>
  <c r="N30" i="18"/>
  <c r="N29" i="18"/>
  <c r="N27" i="18"/>
  <c r="N26" i="18"/>
  <c r="N25" i="18"/>
  <c r="N24" i="18"/>
  <c r="N22" i="18"/>
  <c r="N21" i="18"/>
  <c r="A60" i="17"/>
  <c r="B43" i="17"/>
  <c r="B42" i="17" s="1"/>
  <c r="B41" i="17" s="1"/>
  <c r="B40" i="17" s="1"/>
  <c r="B39" i="17" s="1"/>
  <c r="B38" i="17" s="1"/>
  <c r="B37" i="17" s="1"/>
  <c r="B35" i="17" s="1"/>
  <c r="B34" i="17" s="1"/>
  <c r="B33" i="17" s="1"/>
  <c r="B32" i="17" s="1"/>
  <c r="B31" i="17" s="1"/>
  <c r="B30" i="17" s="1"/>
  <c r="B29" i="17" s="1"/>
  <c r="B27" i="17" s="1"/>
  <c r="B26" i="17" s="1"/>
  <c r="B25" i="17" s="1"/>
  <c r="B24" i="17" s="1"/>
  <c r="B23" i="17" s="1"/>
  <c r="B22" i="17" s="1"/>
  <c r="B21" i="17" s="1"/>
  <c r="B19" i="17" s="1"/>
  <c r="B18" i="17" s="1"/>
  <c r="B17" i="17" s="1"/>
  <c r="N43" i="17"/>
  <c r="N42" i="17"/>
  <c r="N41" i="17"/>
  <c r="N40" i="17"/>
  <c r="N39" i="17"/>
  <c r="N38" i="17"/>
  <c r="N35" i="17"/>
  <c r="N34" i="17"/>
  <c r="N29" i="17"/>
  <c r="N27" i="17"/>
  <c r="N26" i="17"/>
  <c r="N19" i="17"/>
  <c r="N18" i="17"/>
  <c r="I11" i="17"/>
  <c r="I55" i="17" s="1"/>
  <c r="I57" i="17" s="1"/>
  <c r="I9" i="18" s="1"/>
  <c r="E11" i="17"/>
  <c r="B13" i="23" l="1"/>
  <c r="B25" i="20"/>
  <c r="B24" i="20" s="1"/>
  <c r="B23" i="20" s="1"/>
  <c r="B22" i="20" s="1"/>
  <c r="B21" i="20" s="1"/>
  <c r="B19" i="20" s="1"/>
  <c r="B18" i="20" s="1"/>
  <c r="B17" i="20" s="1"/>
  <c r="B16" i="17"/>
  <c r="B15" i="17" s="1"/>
  <c r="B29" i="27"/>
  <c r="B27" i="27" s="1"/>
  <c r="B26" i="27" s="1"/>
  <c r="B25" i="27" s="1"/>
  <c r="B24" i="27" s="1"/>
  <c r="B23" i="27" s="1"/>
  <c r="B22" i="27" s="1"/>
  <c r="B21" i="27" s="1"/>
  <c r="B19" i="27" s="1"/>
  <c r="B18" i="27" s="1"/>
  <c r="B17" i="27" s="1"/>
  <c r="B16" i="27" s="1"/>
  <c r="B15" i="27" s="1"/>
  <c r="B14" i="27" s="1"/>
  <c r="B13" i="27" s="1"/>
  <c r="N20" i="26"/>
  <c r="N20" i="17"/>
  <c r="N2" i="28"/>
  <c r="C53" i="28" s="1"/>
  <c r="C53" i="27"/>
  <c r="N20" i="20"/>
  <c r="N20" i="21"/>
  <c r="N36" i="18"/>
  <c r="N20" i="24"/>
  <c r="N44" i="27"/>
  <c r="N44" i="25"/>
  <c r="N36" i="25"/>
  <c r="N36" i="24"/>
  <c r="N20" i="23"/>
  <c r="N36" i="21"/>
  <c r="N28" i="20"/>
  <c r="N36" i="19"/>
  <c r="E55" i="17"/>
  <c r="E57" i="17" s="1"/>
  <c r="E9" i="18" s="1"/>
  <c r="E11" i="18" s="1"/>
  <c r="E55" i="18" s="1"/>
  <c r="D55" i="17"/>
  <c r="N28" i="27"/>
  <c r="N28" i="28"/>
  <c r="N44" i="28"/>
  <c r="N44" i="26"/>
  <c r="N28" i="26"/>
  <c r="N28" i="23"/>
  <c r="N20" i="22"/>
  <c r="N44" i="22"/>
  <c r="F57" i="17"/>
  <c r="F9" i="18" s="1"/>
  <c r="N28" i="19"/>
  <c r="N36" i="20"/>
  <c r="N28" i="22"/>
  <c r="N20" i="25"/>
  <c r="N36" i="27"/>
  <c r="N20" i="28"/>
  <c r="N36" i="28"/>
  <c r="N28" i="18"/>
  <c r="N20" i="19"/>
  <c r="N44" i="21"/>
  <c r="N44" i="24"/>
  <c r="N44" i="18"/>
  <c r="N44" i="19"/>
  <c r="N44" i="20"/>
  <c r="N28" i="21"/>
  <c r="N36" i="22"/>
  <c r="N28" i="24"/>
  <c r="N28" i="25"/>
  <c r="N36" i="26"/>
  <c r="N28" i="17"/>
  <c r="N44" i="23"/>
  <c r="N36" i="23"/>
  <c r="N44" i="17"/>
  <c r="N36" i="17"/>
  <c r="I11" i="18"/>
  <c r="I55" i="18" s="1"/>
  <c r="B16" i="20" l="1"/>
  <c r="B15" i="20" s="1"/>
  <c r="B14" i="20" s="1"/>
  <c r="B13" i="20" s="1"/>
  <c r="C55" i="17"/>
  <c r="C57" i="17" s="1"/>
  <c r="C9" i="18" s="1"/>
  <c r="C11" i="18" s="1"/>
  <c r="C55" i="18" s="1"/>
  <c r="C57" i="18" s="1"/>
  <c r="C9" i="19" s="1"/>
  <c r="I57" i="18"/>
  <c r="I9" i="19" s="1"/>
  <c r="E57" i="18"/>
  <c r="E9" i="19" s="1"/>
  <c r="E11" i="19" s="1"/>
  <c r="E55" i="19" s="1"/>
  <c r="E57" i="19" s="1"/>
  <c r="F11" i="18"/>
  <c r="F55" i="18" s="1"/>
  <c r="D57" i="17"/>
  <c r="D9" i="18" s="1"/>
  <c r="D11" i="18" s="1"/>
  <c r="D55" i="18" s="1"/>
  <c r="E9" i="20" l="1"/>
  <c r="E11" i="20" s="1"/>
  <c r="E55" i="20" s="1"/>
  <c r="E57" i="20" s="1"/>
  <c r="I11" i="19"/>
  <c r="I55" i="19" s="1"/>
  <c r="I57" i="19" s="1"/>
  <c r="I9" i="20" s="1"/>
  <c r="F57" i="18"/>
  <c r="F9" i="19" s="1"/>
  <c r="C11" i="19"/>
  <c r="C55" i="19" s="1"/>
  <c r="C57" i="19" s="1"/>
  <c r="C9" i="20" s="1"/>
  <c r="C11" i="20" l="1"/>
  <c r="C55" i="20" s="1"/>
  <c r="C57" i="20" s="1"/>
  <c r="C9" i="21" s="1"/>
  <c r="I11" i="20"/>
  <c r="I55" i="20" s="1"/>
  <c r="I57" i="20" s="1"/>
  <c r="I9" i="21" s="1"/>
  <c r="E9" i="21"/>
  <c r="F11" i="19"/>
  <c r="F55" i="19" s="1"/>
  <c r="F57" i="19" s="1"/>
  <c r="F9" i="20" s="1"/>
  <c r="F11" i="20" s="1"/>
  <c r="F55" i="20" s="1"/>
  <c r="F57" i="20" s="1"/>
  <c r="D57" i="18"/>
  <c r="D9" i="19" s="1"/>
  <c r="D11" i="19" s="1"/>
  <c r="D55" i="19" s="1"/>
  <c r="D57" i="19" s="1"/>
  <c r="C11" i="21" l="1"/>
  <c r="C55" i="21" s="1"/>
  <c r="I11" i="21"/>
  <c r="I55" i="21" s="1"/>
  <c r="I57" i="21" s="1"/>
  <c r="I9" i="22" s="1"/>
  <c r="E11" i="21"/>
  <c r="E55" i="21" s="1"/>
  <c r="E57" i="21" s="1"/>
  <c r="E9" i="22" s="1"/>
  <c r="E11" i="22" s="1"/>
  <c r="E55" i="22" s="1"/>
  <c r="E57" i="22" s="1"/>
  <c r="E9" i="23" s="1"/>
  <c r="F9" i="21"/>
  <c r="F11" i="21" s="1"/>
  <c r="F55" i="21" s="1"/>
  <c r="F57" i="21" s="1"/>
  <c r="D9" i="20"/>
  <c r="D11" i="20" s="1"/>
  <c r="D55" i="20" s="1"/>
  <c r="D57" i="20" s="1"/>
  <c r="I11" i="22" l="1"/>
  <c r="I55" i="22" s="1"/>
  <c r="I57" i="22" s="1"/>
  <c r="I9" i="23" s="1"/>
  <c r="E11" i="23"/>
  <c r="E55" i="23" s="1"/>
  <c r="E57" i="23" s="1"/>
  <c r="E9" i="24" s="1"/>
  <c r="E11" i="24" s="1"/>
  <c r="E55" i="24" s="1"/>
  <c r="D9" i="21"/>
  <c r="D11" i="21" s="1"/>
  <c r="D55" i="21" s="1"/>
  <c r="D57" i="21" s="1"/>
  <c r="F9" i="22"/>
  <c r="F11" i="22" s="1"/>
  <c r="F55" i="22" s="1"/>
  <c r="F57" i="22" s="1"/>
  <c r="E57" i="24" l="1"/>
  <c r="E9" i="25" s="1"/>
  <c r="E11" i="25" s="1"/>
  <c r="E55" i="25" s="1"/>
  <c r="E57" i="25" s="1"/>
  <c r="E9" i="26" s="1"/>
  <c r="I11" i="23"/>
  <c r="I55" i="23" s="1"/>
  <c r="I57" i="23" s="1"/>
  <c r="I9" i="24" s="1"/>
  <c r="D9" i="22"/>
  <c r="F9" i="23"/>
  <c r="F11" i="23" s="1"/>
  <c r="F55" i="23" s="1"/>
  <c r="F57" i="23" s="1"/>
  <c r="I11" i="24" l="1"/>
  <c r="I55" i="24" s="1"/>
  <c r="D11" i="22"/>
  <c r="D55" i="22" s="1"/>
  <c r="D57" i="22" s="1"/>
  <c r="D9" i="23" s="1"/>
  <c r="F9" i="24"/>
  <c r="F11" i="24" s="1"/>
  <c r="F55" i="24" s="1"/>
  <c r="F57" i="24" s="1"/>
  <c r="E11" i="26"/>
  <c r="E55" i="26" s="1"/>
  <c r="E57" i="26" s="1"/>
  <c r="E9" i="27" s="1"/>
  <c r="I57" i="24" l="1"/>
  <c r="D11" i="23"/>
  <c r="D55" i="23" s="1"/>
  <c r="D57" i="23" s="1"/>
  <c r="D9" i="24" s="1"/>
  <c r="D11" i="24" s="1"/>
  <c r="D55" i="24" s="1"/>
  <c r="F9" i="25"/>
  <c r="F11" i="25" s="1"/>
  <c r="F55" i="25" s="1"/>
  <c r="F57" i="25" s="1"/>
  <c r="E11" i="27"/>
  <c r="E55" i="27" s="1"/>
  <c r="E57" i="27" s="1"/>
  <c r="E9" i="28" s="1"/>
  <c r="I9" i="25" l="1"/>
  <c r="I11" i="25" s="1"/>
  <c r="I55" i="25" s="1"/>
  <c r="I57" i="25" s="1"/>
  <c r="I9" i="26" s="1"/>
  <c r="I11" i="26" s="1"/>
  <c r="I55" i="26" s="1"/>
  <c r="I57" i="26" s="1"/>
  <c r="I9" i="27" s="1"/>
  <c r="D57" i="24"/>
  <c r="D9" i="25" s="1"/>
  <c r="D11" i="25" s="1"/>
  <c r="D55" i="25" s="1"/>
  <c r="D57" i="25" s="1"/>
  <c r="D9" i="26" s="1"/>
  <c r="D11" i="26" s="1"/>
  <c r="D55" i="26" s="1"/>
  <c r="D57" i="26" s="1"/>
  <c r="D9" i="27" s="1"/>
  <c r="D11" i="27" s="1"/>
  <c r="D55" i="27" s="1"/>
  <c r="D57" i="27" s="1"/>
  <c r="F9" i="26"/>
  <c r="F11" i="26" s="1"/>
  <c r="F55" i="26" s="1"/>
  <c r="F57" i="26" s="1"/>
  <c r="E11" i="28"/>
  <c r="E55" i="28" s="1"/>
  <c r="E57" i="28" s="1"/>
  <c r="I11" i="27" l="1"/>
  <c r="I55" i="27" s="1"/>
  <c r="I57" i="27" s="1"/>
  <c r="I9" i="28" s="1"/>
  <c r="D9" i="28"/>
  <c r="D11" i="28" s="1"/>
  <c r="D55" i="28" s="1"/>
  <c r="D57" i="28" s="1"/>
  <c r="F9" i="27"/>
  <c r="F11" i="27" s="1"/>
  <c r="F55" i="27" s="1"/>
  <c r="F57" i="27" s="1"/>
  <c r="I11" i="28" l="1"/>
  <c r="I55" i="28" s="1"/>
  <c r="I57" i="28" s="1"/>
  <c r="F9" i="28"/>
  <c r="F11" i="28" s="1"/>
  <c r="F55" i="28" s="1"/>
  <c r="F57" i="28" s="1"/>
  <c r="C57" i="21" l="1"/>
  <c r="C9" i="22" s="1"/>
  <c r="C11" i="22" s="1"/>
  <c r="C55" i="22" s="1"/>
  <c r="C57" i="22" s="1"/>
  <c r="C9" i="23" s="1"/>
  <c r="C11" i="23" s="1"/>
  <c r="C55" i="23" s="1"/>
  <c r="C57" i="23" s="1"/>
  <c r="C9" i="24" s="1"/>
  <c r="C11" i="24" s="1"/>
  <c r="C55" i="24" s="1"/>
  <c r="B42" i="19"/>
  <c r="B41" i="19" s="1"/>
  <c r="B40" i="19" s="1"/>
  <c r="B39" i="19" s="1"/>
  <c r="B38" i="19" s="1"/>
  <c r="B37" i="19" s="1"/>
  <c r="B35" i="19" s="1"/>
  <c r="B34" i="19" s="1"/>
  <c r="B33" i="19" s="1"/>
  <c r="B32" i="19" s="1"/>
  <c r="B31" i="19" s="1"/>
  <c r="B30" i="19" s="1"/>
  <c r="B29" i="19" s="1"/>
  <c r="B27" i="19" s="1"/>
  <c r="B26" i="19" s="1"/>
  <c r="B25" i="19" s="1"/>
  <c r="B24" i="19" s="1"/>
  <c r="B23" i="19" s="1"/>
  <c r="B22" i="19" s="1"/>
  <c r="B21" i="19" s="1"/>
  <c r="B19" i="19" s="1"/>
  <c r="B18" i="19" s="1"/>
  <c r="B17" i="19" s="1"/>
  <c r="B16" i="19" s="1"/>
  <c r="B15" i="19" s="1"/>
  <c r="B14" i="19" s="1"/>
  <c r="B13" i="19" s="1"/>
  <c r="C57" i="24" l="1"/>
  <c r="C9" i="25" s="1"/>
  <c r="C11" i="25" s="1"/>
  <c r="C55" i="25" s="1"/>
  <c r="C57" i="25" s="1"/>
  <c r="C9" i="26" s="1"/>
  <c r="C11" i="26" s="1"/>
  <c r="C55" i="26" s="1"/>
  <c r="C57" i="26" s="1"/>
  <c r="C9" i="27" s="1"/>
  <c r="C11" i="27" s="1"/>
  <c r="C55" i="27" s="1"/>
  <c r="C57" i="27" s="1"/>
  <c r="C9" i="28" s="1"/>
  <c r="C11" i="28" s="1"/>
  <c r="C55" i="28" s="1"/>
  <c r="C57" i="28" s="1"/>
</calcChain>
</file>

<file path=xl/sharedStrings.xml><?xml version="1.0" encoding="utf-8"?>
<sst xmlns="http://schemas.openxmlformats.org/spreadsheetml/2006/main" count="1775" uniqueCount="219">
  <si>
    <t>INSTRUCTIONS FOR EXCEL AOC-A-134</t>
  </si>
  <si>
    <t>Next Month</t>
  </si>
  <si>
    <t>Troubleshooting</t>
  </si>
  <si>
    <t>STATE OF NORTH CAROLINA</t>
  </si>
  <si>
    <t xml:space="preserve">REGULAR EMPLOYEE LEAVE </t>
  </si>
  <si>
    <t>Judicial Branch of Government</t>
  </si>
  <si>
    <t>AND WORK TIME RECORD</t>
  </si>
  <si>
    <t>Month</t>
  </si>
  <si>
    <t>Year</t>
  </si>
  <si>
    <t>Type Leave:</t>
  </si>
  <si>
    <t xml:space="preserve">  Sick</t>
  </si>
  <si>
    <t>Bonus</t>
  </si>
  <si>
    <t>*Other</t>
  </si>
  <si>
    <t>Work Start</t>
  </si>
  <si>
    <t>Lunch</t>
  </si>
  <si>
    <t>Work Stop</t>
  </si>
  <si>
    <t>Total Hrs.</t>
  </si>
  <si>
    <t xml:space="preserve"> </t>
  </si>
  <si>
    <t>NA</t>
  </si>
  <si>
    <t>Time</t>
  </si>
  <si>
    <t>Out</t>
  </si>
  <si>
    <t>In</t>
  </si>
  <si>
    <t>Worked</t>
  </si>
  <si>
    <t>Comments</t>
  </si>
  <si>
    <t>Day</t>
  </si>
  <si>
    <t>Date</t>
  </si>
  <si>
    <t>Mon</t>
  </si>
  <si>
    <t>Tue</t>
  </si>
  <si>
    <t>Wed</t>
  </si>
  <si>
    <t>Thu</t>
  </si>
  <si>
    <t>Fri</t>
  </si>
  <si>
    <t>Sat</t>
  </si>
  <si>
    <t>Sun</t>
  </si>
  <si>
    <t>SUMMARY</t>
  </si>
  <si>
    <t>Accrual:</t>
  </si>
  <si>
    <t>Signature Of Employee</t>
  </si>
  <si>
    <t>Signature Of Supervisor</t>
  </si>
  <si>
    <t>AOC-A-134</t>
  </si>
  <si>
    <t>*CODES FOR OTHER:</t>
  </si>
  <si>
    <t xml:space="preserve">Years Of Total State Service                                 Leave Earned Each Month (for full-time employees) </t>
  </si>
  <si>
    <t>Less than 5 years                                                                    9.33 ( 9 hours; 20 minutes)</t>
  </si>
  <si>
    <t>10 but less than 15 years                                                          13.33 (13 hours; 20 minutes)</t>
  </si>
  <si>
    <t>15 but less than 20 years                                                          15.33 (15 hours; 20 minutes)</t>
  </si>
  <si>
    <t>Years of Creditable Service</t>
  </si>
  <si>
    <t>Months - At least</t>
  </si>
  <si>
    <t>Months - Less Than</t>
  </si>
  <si>
    <t>Leave Hours Earned Per Month Based on Hours Worked Per Week</t>
  </si>
  <si>
    <t>Vacation Leave</t>
  </si>
  <si>
    <t>Sick Leave</t>
  </si>
  <si>
    <t>Holiday Leave (for each holiday)</t>
  </si>
  <si>
    <t>H</t>
  </si>
  <si>
    <t>CODE 9300</t>
  </si>
  <si>
    <t>Your Name Here</t>
  </si>
  <si>
    <t>Minutes</t>
  </si>
  <si>
    <t>Decimal</t>
  </si>
  <si>
    <r>
      <t xml:space="preserve">#VALUE! </t>
    </r>
    <r>
      <rPr>
        <sz val="9"/>
        <color theme="1"/>
        <rFont val="Arial"/>
        <family val="2"/>
      </rPr>
      <t xml:space="preserve"> - You may have entered TEXT data in a cell formatted for TIME.  Check the cells you entered time in to make sure you used the correct time format (e.g.  Enter two hours as 2.00; if you entered 2;00 it will think it is text and it can not add text and time.  </t>
    </r>
  </si>
  <si>
    <r>
      <t>Huge numbers</t>
    </r>
    <r>
      <rPr>
        <sz val="9"/>
        <color theme="1"/>
        <rFont val="Arial"/>
        <family val="2"/>
      </rPr>
      <t xml:space="preserve"> - If you entered a number and the time shown is 24 times higher (e.g. you entered 8 for eight hours and the time shown is 192:00,  the program thinks 8 = 8 days and converts it to 192 hours (8 X 24 = 192).  Enter eight hours as 8.00.</t>
    </r>
  </si>
  <si>
    <r>
      <t>#######</t>
    </r>
    <r>
      <rPr>
        <b/>
        <sz val="9"/>
        <rFont val="Arial"/>
        <family val="2"/>
      </rPr>
      <t>-</t>
    </r>
    <r>
      <rPr>
        <sz val="9"/>
        <color theme="1"/>
        <rFont val="Arial"/>
        <family val="2"/>
      </rPr>
      <t xml:space="preserve"> This occurs when (1) the column is too narrow; (2) a formula is deleted or changed;  (3) data was entered in the wrong format; or (4) if it occurs in the Balance to Be Forwarded row, it may indicate a negative balance for the month (See Negative Leave Below).  </t>
    </r>
  </si>
  <si>
    <t>L=Leave W/O Pay   H=Holiday   M=Military   J=Civil</t>
  </si>
  <si>
    <r>
      <t>VACATION LEAVE</t>
    </r>
    <r>
      <rPr>
        <sz val="9"/>
        <rFont val="Arial"/>
        <family val="2"/>
      </rPr>
      <t xml:space="preserve"> - Vacation leave may be accumulated without limitations until December 31 of each year.  At that time, any excess over 240 hours will be converted to sick leave (prorated for part time employees).  An employee who separates from employment for any reason during the calendar year shall be paid for a maximum of 240 hours of accrued vacation leave.  Any excess beyond 240 hours is lost upon separation.  Leave earning employees in pay status equivalent to 50% of the workdays and holidays in the month earn full leave for that month.  Monthly leave accrual for part-time employees is prorated based on the percentage of their appointment versus full-time.  Vacation leave is accrued as follows:</t>
    </r>
  </si>
  <si>
    <r>
      <t>SICK LEAVE</t>
    </r>
    <r>
      <rPr>
        <sz val="9"/>
        <rFont val="Arial"/>
        <family val="2"/>
      </rPr>
      <t xml:space="preserve"> - Sick leave is accrued at the rate of 8 hours per month for employees in full-time status.  The qualifying rules are the same as for vacation leave.  Sick leave may be accumulated indefinitely and may be used as credit toward retirement.  One month of credit is allowed for each 20 days of sick leave balance, however, this credit cannot exceed 12 days for each year of service.</t>
    </r>
  </si>
  <si>
    <r>
      <t>COMMUNITY SERVICE LEAVE</t>
    </r>
    <r>
      <rPr>
        <sz val="9"/>
        <rFont val="Arial"/>
        <family val="2"/>
      </rPr>
      <t xml:space="preserve"> - Eligible full-time employees in pay status on January 1 are granted 24 hours per calendar year.  However, employees may choose 1 hour per week, up to a maximum of 36 hours, for mentoring or tutoring.  Eligible part-time employees and those beginning pay status after January 1, receive a prorated amount.  This leave may be used by parents for child involvement in the schools, any employee for volunteer activity in the schools or in a community service organization or any employee for tutoring and mentoring in the schools.  Unused leave is lost on December 31 of each year.  Consult the Human Resources Division for information regarding the specific terms and conditions for the use of community service leave.  </t>
    </r>
  </si>
  <si>
    <t>Notes concerning policy related to the Timesheet form</t>
  </si>
  <si>
    <r>
      <t>OVERVIEW OF LEAVE POLICIES.</t>
    </r>
    <r>
      <rPr>
        <sz val="9"/>
        <rFont val="Arial"/>
        <family val="2"/>
      </rPr>
      <t xml:space="preserve">  See your supervisor or the Human Resources Management Manual for more detail. </t>
    </r>
  </si>
  <si>
    <t>L=Leave W/O Pay  H=Holiday   M=Military   J=Civil</t>
  </si>
  <si>
    <t>L=Leave W/O Pay    H=Holiday   M=Military   J=Civil</t>
  </si>
  <si>
    <t>L=Leave W/O Pay      H=Holiday   M=Military   J=Civil</t>
  </si>
  <si>
    <t>L=Leave W/O Pay H=Holiday   M=Military   J=Civil</t>
  </si>
  <si>
    <t>(Enter hours taken in Other column and code/explanation in Comments column)</t>
  </si>
  <si>
    <t>DECIMALS</t>
  </si>
  <si>
    <t>Work Hours entered in hours and minutes</t>
  </si>
  <si>
    <t xml:space="preserve">Target Hours </t>
  </si>
  <si>
    <t>REMINDER - Compensatory Time Earned is placed in the Approved Leave Hierarchy and is added to Vacation Leave in this spreadsheet.  Compensatory Time Taken should be entered in Section I as Vacation Leave.</t>
  </si>
  <si>
    <t>Comp Time Earned:</t>
  </si>
  <si>
    <t>Total Available:</t>
  </si>
  <si>
    <t>Total Taken:</t>
  </si>
  <si>
    <t>Ending Balance:</t>
  </si>
  <si>
    <t>Com. Ser.</t>
  </si>
  <si>
    <t xml:space="preserve"> Vacation</t>
  </si>
  <si>
    <t>Balance Forward:</t>
  </si>
  <si>
    <t>Sub Total:</t>
  </si>
  <si>
    <t>Vol. Shared Leave:</t>
  </si>
  <si>
    <t>January</t>
  </si>
  <si>
    <t>February</t>
  </si>
  <si>
    <t>March</t>
  </si>
  <si>
    <t>April</t>
  </si>
  <si>
    <t>May</t>
  </si>
  <si>
    <t>June</t>
  </si>
  <si>
    <t>July</t>
  </si>
  <si>
    <t>August</t>
  </si>
  <si>
    <t>September</t>
  </si>
  <si>
    <t>October</t>
  </si>
  <si>
    <t>November</t>
  </si>
  <si>
    <t>December</t>
  </si>
  <si>
    <t>Initial Setup of Timesheet Excel Workbook</t>
  </si>
  <si>
    <t>HEADER INFORMATION - Fill in the following information</t>
  </si>
  <si>
    <t xml:space="preserve">REVIEW the form carefully and SAVE your work before closing the worksheet.   </t>
  </si>
  <si>
    <r>
      <t xml:space="preserve">Section II to be completed daily by employees eligible under FLSA for overtime.                                                                                                                                
 </t>
    </r>
    <r>
      <rPr>
        <b/>
        <sz val="8"/>
        <color rgb="FFFF0000"/>
        <rFont val="Arial"/>
        <family val="2"/>
      </rPr>
      <t>To calculate, enter time using the following format:   0:00 AM or 0:00 PM</t>
    </r>
  </si>
  <si>
    <r>
      <t xml:space="preserve">Section II to be completed daily by employees eligible under FLSA for overtime.                                                                                                                                
</t>
    </r>
    <r>
      <rPr>
        <b/>
        <sz val="8"/>
        <color rgb="FFFF0000"/>
        <rFont val="Arial"/>
        <family val="2"/>
      </rPr>
      <t>To calculate, enter time using the following format:   0:00 AM or 0:00 PM</t>
    </r>
  </si>
  <si>
    <r>
      <t xml:space="preserve">Left work between Work Start Time and Lunch Out,  or between Lunch In and Work Stop Time?                         
</t>
    </r>
    <r>
      <rPr>
        <sz val="9"/>
        <rFont val="Arial"/>
        <family val="2"/>
      </rPr>
      <t xml:space="preserve">To calculate time taken between the Work Start Time and Lunch Out, or between Lunch In and the Work Stop Time you may adjust either the actual Work Start Time, Lunch Out/In, or Work Stop Time, as long as you make a note of it in the comments.
Example:
ACTUAL:  Work Start Time - 8:00 AM, (leave at 9:00 AM for an appointment, return at 10:30 AM), Lunch Out - 12:00 PM, Lunch In - 1:00 PM, Work Stop Time - 5:00 PM.  Total Hours Worked = 6.50
SHOW AS:  Work Start Time - 8:00 AM, Lunch Out - 10:30 AM, Lunch In - 1:00 PM, Work Stop Time - 5:00 PM, Total Hours Worked = 6.50 Under comments enter (Actual time out was  9:00 - 10:30 AM).  You must also enter the leave time taken under the appropriate category in Section I. </t>
    </r>
    <r>
      <rPr>
        <b/>
        <sz val="9"/>
        <color indexed="10"/>
        <rFont val="Arial"/>
        <family val="2"/>
      </rPr>
      <t xml:space="preserve">
</t>
    </r>
  </si>
  <si>
    <t>5 but less than 10 years                                                           11.33 (11 hours; 20 minutes)</t>
  </si>
  <si>
    <t>20 years or more                                                                         17.33 (17 hours; 20 minutes)</t>
  </si>
  <si>
    <r>
      <t xml:space="preserve">SECTION I </t>
    </r>
    <r>
      <rPr>
        <sz val="9"/>
        <rFont val="Arial"/>
        <family val="2"/>
      </rPr>
      <t xml:space="preserve">-   (1) Enter Balance Forward amounts for each leave category from the Balance To Be Forwarded section of the previous month's record. (2) Enter approved Shared Leave amounts donated or received under the Voluntary Shared Leave (VSL) program.  (3) </t>
    </r>
    <r>
      <rPr>
        <u/>
        <sz val="9"/>
        <rFont val="Arial"/>
        <family val="2"/>
      </rPr>
      <t xml:space="preserve">Subtract VSL donated from Balance Forward or add VSL Received to Balance Forward </t>
    </r>
    <r>
      <rPr>
        <sz val="9"/>
        <rFont val="Arial"/>
        <family val="2"/>
      </rPr>
      <t xml:space="preserve">and enter the result in the row labeled Subtotal  (4) Enter leave taken in the appropriate columns and remember leave taken must be approved by your supervisor. </t>
    </r>
  </si>
  <si>
    <r>
      <t xml:space="preserve">SECTION II </t>
    </r>
    <r>
      <rPr>
        <sz val="9"/>
        <rFont val="Arial"/>
        <family val="2"/>
      </rPr>
      <t xml:space="preserve">-   (1) WORK START TIME - Record the actual work start time, not arrival time. (2) LUNCH TIME - Record the actual departure and return times (the minimum lunchtime is 30 minutes). (3) WORK STOP TIME - Record the actual work stop time, not departure time. </t>
    </r>
    <r>
      <rPr>
        <b/>
        <sz val="9"/>
        <rFont val="Arial"/>
        <family val="2"/>
      </rPr>
      <t>Total Hours Worked</t>
    </r>
    <r>
      <rPr>
        <sz val="9"/>
        <rFont val="Arial"/>
        <family val="2"/>
      </rPr>
      <t xml:space="preserve"> (</t>
    </r>
    <r>
      <rPr>
        <u/>
        <sz val="9"/>
        <rFont val="Arial"/>
        <family val="2"/>
      </rPr>
      <t>actually worked</t>
    </r>
    <r>
      <rPr>
        <sz val="9"/>
        <rFont val="Arial"/>
        <family val="2"/>
      </rPr>
      <t xml:space="preserve">) and </t>
    </r>
    <r>
      <rPr>
        <b/>
        <sz val="9"/>
        <rFont val="Arial"/>
        <family val="2"/>
      </rPr>
      <t>Week's Total</t>
    </r>
    <r>
      <rPr>
        <sz val="9"/>
        <rFont val="Arial"/>
        <family val="2"/>
      </rPr>
      <t xml:space="preserve"> will automatically populate in </t>
    </r>
    <r>
      <rPr>
        <b/>
        <sz val="9"/>
        <rFont val="Arial"/>
        <family val="2"/>
      </rPr>
      <t>decimals</t>
    </r>
    <r>
      <rPr>
        <sz val="9"/>
        <rFont val="Arial"/>
        <family val="2"/>
      </rPr>
      <t xml:space="preserve">.  </t>
    </r>
    <r>
      <rPr>
        <b/>
        <sz val="9"/>
        <rFont val="Arial"/>
        <family val="2"/>
      </rPr>
      <t>Week's Total plus leave taken that week and entered in Section I should equal Target Hours in cell M next to Week's Total.</t>
    </r>
  </si>
  <si>
    <t>Hours worked beyond your normal work schedule should be approved by your supervisor in advance.  Supervisors should plan for allowing compensatory time off as soon as possible. For information regarding the application of the overtime provisions of the FLSA consult the Human Resources Management Manual or the Human Resources Division.</t>
  </si>
  <si>
    <t xml:space="preserve">In the appropriate cells for Work Start Time, Lunch Time Out, Lunch Time In and Work Stop Time, enter the appropriate time as in the examples that follow. Examples 8:00 AM  1:00 PM </t>
  </si>
  <si>
    <t>IMPORTANT!!! Save this Excel workbook to a folder on your computer (c-drive) or your personal drive. Go to File, then Save As.   DO NOT choose Save. You will never find it!</t>
  </si>
  <si>
    <r>
      <t>HOLIDAY LEAVE -</t>
    </r>
    <r>
      <rPr>
        <sz val="9"/>
        <rFont val="Arial"/>
        <family val="2"/>
      </rPr>
      <t xml:space="preserve">  Full-time employees receive 8 hours of holiday leave for each paid holiday. This amount is prorated for part-time employees and can be viewed on the table worksheet.  Only employees who must record all their time worked and leave taken should record holiday leave in BEACON (positive time employees) . </t>
    </r>
    <r>
      <rPr>
        <b/>
        <sz val="9"/>
        <rFont val="Arial"/>
        <family val="2"/>
      </rPr>
      <t>For employees who are full time and not subject to the overtime provisions of the Fair Labor Standards Act, holiday leave is assumed and should NOT be entered (negative time employees).</t>
    </r>
  </si>
  <si>
    <t>ENTERING DATA INTO EXCEL AOC-A-134</t>
  </si>
  <si>
    <t>Length of Service</t>
  </si>
  <si>
    <t>SECTION I: LEAVE TAKEN</t>
  </si>
  <si>
    <t>SECTION I: LEAVE TAKEN - Fill in or verify the following information</t>
  </si>
  <si>
    <t>SECTION III: SUMMARY</t>
  </si>
  <si>
    <t>Shared Leave:</t>
  </si>
  <si>
    <t>Open the worksheet for the next month and repeat Leave Taken and Daily Time Worked if appropriate.</t>
  </si>
  <si>
    <t xml:space="preserve">SECTION II: DAILY TIME WORKED                                                                                                                                                                     </t>
  </si>
  <si>
    <t>BEACON Minutes to Decimals Conversion Chart</t>
  </si>
  <si>
    <t>SECTION II: DAILY TIME WORKED</t>
  </si>
  <si>
    <r>
      <t xml:space="preserve">Community Service Leave </t>
    </r>
    <r>
      <rPr>
        <b/>
        <sz val="10"/>
        <rFont val="Calibri"/>
        <family val="2"/>
        <scheme val="minor"/>
      </rPr>
      <t>(January Only)</t>
    </r>
    <r>
      <rPr>
        <b/>
        <sz val="11"/>
        <color theme="1"/>
        <rFont val="Calibri"/>
        <family val="2"/>
        <scheme val="minor"/>
      </rPr>
      <t xml:space="preserve"> </t>
    </r>
  </si>
  <si>
    <r>
      <rPr>
        <b/>
        <sz val="8"/>
        <rFont val="Arial"/>
        <family val="2"/>
      </rPr>
      <t>DO</t>
    </r>
    <r>
      <rPr>
        <sz val="8"/>
        <rFont val="Arial"/>
        <family val="2"/>
      </rPr>
      <t xml:space="preserve"> enter them on </t>
    </r>
    <r>
      <rPr>
        <b/>
        <sz val="8"/>
        <rFont val="Arial"/>
        <family val="2"/>
      </rPr>
      <t>next</t>
    </r>
    <r>
      <rPr>
        <sz val="8"/>
        <rFont val="Arial"/>
        <family val="2"/>
      </rPr>
      <t xml:space="preserve"> month's timesheet.</t>
    </r>
  </si>
  <si>
    <t>&lt; EXAMPLE</t>
  </si>
  <si>
    <t>Name of Employee</t>
  </si>
  <si>
    <t>Hours Worked per Week</t>
  </si>
  <si>
    <t>Less than 5 yrs</t>
  </si>
  <si>
    <t>5 but less than 10 yrs</t>
  </si>
  <si>
    <t>10 but less than 15 yrs</t>
  </si>
  <si>
    <t>15 but less than 20 yrs</t>
  </si>
  <si>
    <t>20 or more yrs</t>
  </si>
  <si>
    <t xml:space="preserve">The instructions/tables (first four tabs) are PROTECTED so that you cannot delete or modify information.  Information on the Excel Instructions worksheet and Notes worksheet contain valuable information that you should read prior to using this workbook. The Minutes to Decimals worksheet contains a conversion chart of minutes to decimals. Information on the TABLE worksheet shows leave earning rates for full time and multiple part time hours worked per week.  Access this table to verify the number of hours of various leave types you earn per month. </t>
  </si>
  <si>
    <r>
      <t xml:space="preserve">Need Help?  </t>
    </r>
    <r>
      <rPr>
        <sz val="9"/>
        <rFont val="Arial"/>
        <family val="2"/>
      </rPr>
      <t>Call Debbie Tant at 919-890-1124 or E-mail at Debbie.S.Tant@nccourts.org</t>
    </r>
  </si>
  <si>
    <r>
      <t>Formula Deleted? -</t>
    </r>
    <r>
      <rPr>
        <b/>
        <sz val="9"/>
        <rFont val="Arial"/>
        <family val="2"/>
      </rPr>
      <t xml:space="preserve"> </t>
    </r>
    <r>
      <rPr>
        <sz val="9"/>
        <rFont val="Arial"/>
        <family val="2"/>
      </rPr>
      <t xml:space="preserve"> Email Debbie Tant  with specifics if you have questions.</t>
    </r>
  </si>
  <si>
    <r>
      <rPr>
        <b/>
        <sz val="9"/>
        <color theme="1"/>
        <rFont val="Arial"/>
        <family val="2"/>
      </rPr>
      <t>Accrual:</t>
    </r>
    <r>
      <rPr>
        <sz val="9"/>
        <color theme="1"/>
        <rFont val="Arial"/>
        <family val="2"/>
      </rPr>
      <t xml:space="preserve">  </t>
    </r>
    <r>
      <rPr>
        <b/>
        <sz val="9"/>
        <color rgb="FFFF0000"/>
        <rFont val="Arial"/>
        <family val="2"/>
      </rPr>
      <t>VERIFY</t>
    </r>
    <r>
      <rPr>
        <sz val="9"/>
        <color theme="1"/>
        <rFont val="Arial"/>
        <family val="2"/>
      </rPr>
      <t xml:space="preserve"> CELLS C53 - E53 </t>
    </r>
    <r>
      <rPr>
        <b/>
        <u/>
        <sz val="9"/>
        <rFont val="Arial"/>
        <family val="2"/>
      </rPr>
      <t>(The worksheet automatically calculates vacation leave earned in C53, sick leave earned in D53, and Community Service Leave earned in E53,  if the Hours Worked Per Week are listed on the TABLE tab.</t>
    </r>
    <r>
      <rPr>
        <sz val="9"/>
        <color theme="1"/>
        <rFont val="Arial"/>
        <family val="2"/>
      </rPr>
      <t xml:space="preserve">  If the Hours Worked Per Week are not equal to one of these rates, the leave earned must be prorated manually and entered in CELLS C-E53 each month.  Community Service leave is only earned in the month of January, new employees beginning after January have their amount prorated for the partial year. See TABLE tab for prorated amount.</t>
    </r>
  </si>
  <si>
    <t>Week's total of hours actually worked:</t>
  </si>
  <si>
    <r>
      <t xml:space="preserve">Week's total of hours actually worked:  </t>
    </r>
    <r>
      <rPr>
        <sz val="9"/>
        <rFont val="Arial"/>
        <family val="2"/>
      </rPr>
      <t xml:space="preserve">The worksheet automatically calculates and enters the Week's total of hours actually worked. </t>
    </r>
    <r>
      <rPr>
        <b/>
        <sz val="9"/>
        <rFont val="Arial"/>
        <family val="2"/>
      </rPr>
      <t xml:space="preserve">This amount will also be in </t>
    </r>
    <r>
      <rPr>
        <b/>
        <u/>
        <sz val="9"/>
        <rFont val="Arial"/>
        <family val="2"/>
      </rPr>
      <t>decimals</t>
    </r>
    <r>
      <rPr>
        <b/>
        <sz val="9"/>
        <rFont val="Arial"/>
        <family val="2"/>
      </rPr>
      <t xml:space="preserve">, not hours/minutes.   </t>
    </r>
  </si>
  <si>
    <r>
      <t xml:space="preserve">SUMMARY </t>
    </r>
    <r>
      <rPr>
        <sz val="9"/>
        <rFont val="Arial"/>
        <family val="2"/>
      </rPr>
      <t xml:space="preserve">- In January or first month of work, enter Accrual amounts based on total State service and/or appointment status (i.e. full-time or part-time). Accruals are automatically added for 40, 30, 25, 24, 20 and 10 hour employees.  For employees working hours other than the ones listed, please refer to the Table tab for the correct accrual rate.  These amounts will carry forward and calculate appropriately in subsequent months in this workbook.  </t>
    </r>
    <r>
      <rPr>
        <b/>
        <sz val="9"/>
        <rFont val="Arial"/>
        <family val="2"/>
      </rPr>
      <t>Comp Time Earned must be manually calculated and entered in Cell C54 the end of each month.</t>
    </r>
  </si>
  <si>
    <t>There are separate tabs for each month January through December.  The individual month timesheets are NOT protected. Be careful not to delete or modify formulas.</t>
  </si>
  <si>
    <r>
      <t>BONUS LEAVE</t>
    </r>
    <r>
      <rPr>
        <sz val="9"/>
        <rFont val="Arial"/>
        <family val="2"/>
      </rPr>
      <t xml:space="preserve"> - Bonus leave may be appropriated at various times by the legislature for eligible employees.  Eligible part-time employees received a prorated amount.  It may be used for any purpose for which vacation leave is used. Balances on December 31 are retained by the employee and transferred into the next calendar year. It is not considered as part of the maximum 240 hours of vacation leave that can be retained, nor is it subject to conversion to sick leave.  Balances will be paid in addition to vacation leave if the employee leaves state government or changes to a non-leave earning status.  It may donated to another employee under the Voluntary Shared Leave provisions. </t>
    </r>
  </si>
  <si>
    <t>REMINDER -The Excel timesheet is now in decimals.  You can enter the amounts correctly into Integrated HR/Payroll system from the timesheet. Please go to the Minutes to Decimals worksheet for a conversion chart of minutes to decimals.  For example, 15 minutes should be entered as .25 in Integrated HR/Payroll system and on the timesheet in Section 1.</t>
  </si>
  <si>
    <t xml:space="preserve">Negative Leave? - If you have a negative leave balance for any category of leave at the end of the month, the negative leave will be displayed as #####.   The Integrated HR/Payroll system will not allow you to go negative and you will have to code this as leave without pay (code 9400). If you have negative leave, DO NOT type over the  ######. NOTE it in the comments column and code 9400 (leave without pay) in the Integrated HR/Payroll system for any negative balance.  Once you have entered the leave without pay in the Integrated HR/Payroll system, you can clear out the ###### and enter 0.00.  Your beginning balance for the following month will be 0.00. </t>
  </si>
  <si>
    <r>
      <t>SPECIAL BONUS  LEAVE FY 18 and SPECIAL BONUS LEAVE FY 19-20</t>
    </r>
    <r>
      <rPr>
        <sz val="9"/>
        <rFont val="Arial"/>
        <family val="2"/>
      </rPr>
      <t xml:space="preserve">- Special Bonus leave may be appropriated at various times by the legislature for eligible employees.  Eligible part-time employees received a prorated amount.  It may be used for any purpose for which vacation leave is used. Balances on December 31 are retained by the employee and transferred into the next calendar year. It is not considered as part of the maximum 240 hours of vacation leave that can be retained, nor is it subject to conversion to sick leave.  Balances are not paid if the employee leaves state government or changes to a non-leave earning status.  It may </t>
    </r>
    <r>
      <rPr>
        <b/>
        <sz val="9"/>
        <rFont val="Arial"/>
        <family val="2"/>
      </rPr>
      <t>NOT</t>
    </r>
    <r>
      <rPr>
        <sz val="9"/>
        <rFont val="Arial"/>
        <family val="2"/>
      </rPr>
      <t xml:space="preserve"> be donated to another employee under the Voluntary Shared Leave provisions.  Other restrictions may apply as designed by the legislature.</t>
    </r>
  </si>
  <si>
    <t>Accrual occurs in the Integrated HR/Payroll system AFTER 50% of the month has been achieved.  For positive time employees, this occurs the day AFTER time has been entered, released AND approved in the Integrated HR/Payroll system by the supervisor for 50% of the month.</t>
  </si>
  <si>
    <t xml:space="preserve">The information on this timesheet is for your personal use.                                               
This timesheet does not interact with the Integrated HR/Payroll system, the official system of record.                                           </t>
  </si>
  <si>
    <t xml:space="preserve">The information on this timesheet is for your personal use.                                                                            
This timesheet does not interact with the Integrated HR/Payroll system, the official system of record.                                           </t>
  </si>
  <si>
    <t xml:space="preserve">The information on this timesheet is for your personal use.                                                                           
This timesheet does not interact with the Integrated HR/Payroll system, the official system of record.                                           </t>
  </si>
  <si>
    <t>Special Bonus FY 18</t>
  </si>
  <si>
    <t>Special Bonus FY 19-20</t>
  </si>
  <si>
    <t>SB 2018</t>
  </si>
  <si>
    <t>SB 19-20</t>
  </si>
  <si>
    <r>
      <t>Sub-Tota</t>
    </r>
    <r>
      <rPr>
        <sz val="9"/>
        <color theme="1"/>
        <rFont val="Arial"/>
        <family val="2"/>
      </rPr>
      <t>l</t>
    </r>
    <r>
      <rPr>
        <b/>
        <sz val="9"/>
        <color theme="1"/>
        <rFont val="Arial"/>
        <family val="2"/>
      </rPr>
      <t>:</t>
    </r>
    <r>
      <rPr>
        <sz val="9"/>
        <color theme="1"/>
        <rFont val="Arial"/>
        <family val="2"/>
      </rPr>
      <t xml:space="preserve">   </t>
    </r>
    <r>
      <rPr>
        <b/>
        <sz val="9"/>
        <color indexed="10"/>
        <rFont val="Arial"/>
        <family val="2"/>
      </rPr>
      <t>VERIFY</t>
    </r>
    <r>
      <rPr>
        <sz val="9"/>
        <color theme="1"/>
        <rFont val="Arial"/>
        <family val="2"/>
      </rPr>
      <t xml:space="preserve">  amounts in CELLS C11 - I11; the worksheet automatically calculates and enters the Sub-Total.     </t>
    </r>
    <r>
      <rPr>
        <b/>
        <sz val="9"/>
        <color theme="1"/>
        <rFont val="Arial"/>
        <family val="2"/>
      </rPr>
      <t>CAUTION: DO NOT DELETE FORMULAS.</t>
    </r>
    <r>
      <rPr>
        <sz val="9"/>
        <color indexed="10"/>
        <rFont val="Arial"/>
        <family val="2"/>
      </rPr>
      <t xml:space="preserve"> </t>
    </r>
  </si>
  <si>
    <r>
      <t>Leave Taken</t>
    </r>
    <r>
      <rPr>
        <sz val="9"/>
        <color theme="1"/>
        <rFont val="Arial"/>
        <family val="2"/>
      </rPr>
      <t xml:space="preserve">: </t>
    </r>
    <r>
      <rPr>
        <b/>
        <sz val="9"/>
        <color theme="1"/>
        <rFont val="Arial"/>
        <family val="2"/>
      </rPr>
      <t xml:space="preserve"> (</t>
    </r>
    <r>
      <rPr>
        <b/>
        <u/>
        <sz val="9"/>
        <color theme="1"/>
        <rFont val="Arial"/>
        <family val="2"/>
      </rPr>
      <t>Every month</t>
    </r>
    <r>
      <rPr>
        <b/>
        <sz val="9"/>
        <color theme="1"/>
        <rFont val="Arial"/>
        <family val="2"/>
      </rPr>
      <t xml:space="preserve">) </t>
    </r>
    <r>
      <rPr>
        <sz val="9"/>
        <color theme="1"/>
        <rFont val="Arial"/>
        <family val="2"/>
      </rPr>
      <t xml:space="preserve">Go to CELLS C13 - I51 and enter </t>
    </r>
    <r>
      <rPr>
        <b/>
        <u/>
        <sz val="9"/>
        <color theme="1"/>
        <rFont val="Arial"/>
        <family val="2"/>
      </rPr>
      <t>IN DECIMALS</t>
    </r>
    <r>
      <rPr>
        <sz val="9"/>
        <color theme="1"/>
        <rFont val="Arial"/>
        <family val="2"/>
      </rPr>
      <t xml:space="preserve">, as appropriate, leave taken for each category of leave (i.e. vacation, sick, community service, bonus or other).  (Example enter 8 hours as 8.00; enter 30 minutes as 0.5)  See conversion table if you need help converting minutes to decimals. </t>
    </r>
    <r>
      <rPr>
        <b/>
        <sz val="9"/>
        <rFont val="Arial"/>
        <family val="2"/>
      </rPr>
      <t xml:space="preserve">NOTE:  Do not enter code letters in any of these columns; enter them in the Comments column. </t>
    </r>
    <r>
      <rPr>
        <sz val="9"/>
        <color theme="1"/>
        <rFont val="Arial"/>
        <family val="2"/>
      </rPr>
      <t xml:space="preserve"> If you see notes on a row that you want to use, follow them; they pertain to FLSA.  See Regular Instructions for more information on the use of leave.  </t>
    </r>
  </si>
  <si>
    <r>
      <t>Total Taken</t>
    </r>
    <r>
      <rPr>
        <sz val="9"/>
        <color theme="1"/>
        <rFont val="Arial"/>
        <family val="2"/>
      </rPr>
      <t xml:space="preserve">:  </t>
    </r>
    <r>
      <rPr>
        <b/>
        <sz val="9"/>
        <color indexed="10"/>
        <rFont val="Arial"/>
        <family val="2"/>
      </rPr>
      <t>VERIFY</t>
    </r>
    <r>
      <rPr>
        <b/>
        <sz val="9"/>
        <rFont val="Arial"/>
        <family val="2"/>
      </rPr>
      <t xml:space="preserve"> </t>
    </r>
    <r>
      <rPr>
        <sz val="9"/>
        <color theme="1"/>
        <rFont val="Arial"/>
        <family val="2"/>
      </rPr>
      <t>amounts in CELLS C5 - I56; the worksheet automatically calculates and enters the Total Leave Taken This Month and the Ending Balance.</t>
    </r>
  </si>
  <si>
    <t>Target Hours: When the Target Hours from column O are more than the Week's Total, the difference equals the amount of leave you should enter in Section I. When the Target Hours are less than the Week's Total, the difference is overtime which may or may not be multiplied by 1.5. If you are subject to the overtime provisions of the Fair Labor Standards Act (FLSA) and the Week's Total is greater than 40, multiply the resulting positive number by 1.5 to determine the amount of compensatory time earned for the week. Otherwise, the overtime is hour for hour for employees who are subject to the FLSA when the Week's Total is less than 40 but greater than the Target Hours for that week.  Employees who are exempt from the overtime provisions of the FLSA would only receive hour for hour overtime if the hiring authority authorizes compensatory time. Compensatory time earned should be entered into cell C54 along with any compensatory time earned during any other week in the month.</t>
  </si>
  <si>
    <r>
      <t>Comments</t>
    </r>
    <r>
      <rPr>
        <sz val="9"/>
        <rFont val="Arial"/>
        <family val="2"/>
      </rPr>
      <t xml:space="preserve">: CELLS O13 - O51 may be used for comments, such as Codes for Other Leave, comments about why you were absent, etc. </t>
    </r>
  </si>
  <si>
    <t xml:space="preserve">The information on this timesheet is for your personal use.                                                                            
This timesheet does not interact with the Integrated HR/Paryoll system, the official system of record.                                           </t>
  </si>
  <si>
    <t>Accrual occurs in the Integrated HR/Paryoll system AFTER 50% of the month has been achieved.  For positive time employees, this occurs the day AFTER time has been entered, released AND approved in the Integrated HR/Paryoll system by the supervisor for 50% of the month.</t>
  </si>
  <si>
    <t xml:space="preserve">The information on this timesheet is for your personal use.                                                                       
This timesheet does not interact with the Integrated HR/Payroll system, the official system of record.                                           </t>
  </si>
  <si>
    <r>
      <t>Name of Employee</t>
    </r>
    <r>
      <rPr>
        <b/>
        <sz val="9"/>
        <color theme="1"/>
        <rFont val="Arial"/>
        <family val="2"/>
      </rPr>
      <t>:</t>
    </r>
    <r>
      <rPr>
        <sz val="9"/>
        <color theme="1"/>
        <rFont val="Arial"/>
        <family val="2"/>
      </rPr>
      <t xml:space="preserve">  </t>
    </r>
    <r>
      <rPr>
        <b/>
        <sz val="9"/>
        <color theme="1"/>
        <rFont val="Arial"/>
        <family val="2"/>
      </rPr>
      <t>(January only)</t>
    </r>
    <r>
      <rPr>
        <sz val="9"/>
        <color theme="1"/>
        <rFont val="Arial"/>
        <family val="2"/>
      </rPr>
      <t xml:space="preserve"> Go to CELL A-I4 and enter your name.</t>
    </r>
  </si>
  <si>
    <r>
      <t xml:space="preserve">Hours Worked Per Week:  (January only) </t>
    </r>
    <r>
      <rPr>
        <sz val="9"/>
        <rFont val="Arial"/>
        <family val="2"/>
      </rPr>
      <t xml:space="preserve">Go to CELL J-L4.  If you are full-time, the Hours Worked Per Week should be 40.  If you are part-time, your hours worked per week are less than 40.   The program automatically prorates the vacation, sick and community service leave earned for the part-time hours listed on the TABLE tab.  If your Hours Worked Per Week are one of these, enter that number in CELL J-L4.  If your Hours Worked Per Week are not listed on the TABLE tab, please contact Debbie Tant for further help. </t>
    </r>
  </si>
  <si>
    <r>
      <t>Total Hours Worked</t>
    </r>
    <r>
      <rPr>
        <sz val="9"/>
        <rFont val="Arial"/>
        <family val="2"/>
      </rPr>
      <t xml:space="preserve">:  </t>
    </r>
    <r>
      <rPr>
        <b/>
        <sz val="9"/>
        <color indexed="10"/>
        <rFont val="Arial"/>
        <family val="2"/>
      </rPr>
      <t>VERIFY</t>
    </r>
    <r>
      <rPr>
        <sz val="9"/>
        <color indexed="10"/>
        <rFont val="Arial"/>
        <family val="2"/>
      </rPr>
      <t xml:space="preserve"> </t>
    </r>
    <r>
      <rPr>
        <sz val="9"/>
        <rFont val="Arial"/>
        <family val="2"/>
      </rPr>
      <t xml:space="preserve">amounts in CELLS N13 -N51; the worksheet automatically calculates and enters the Total Hours Worked Each Day based on the times entered. </t>
    </r>
    <r>
      <rPr>
        <b/>
        <sz val="9"/>
        <rFont val="Arial"/>
        <family val="2"/>
      </rPr>
      <t xml:space="preserve"> This amount will be in </t>
    </r>
    <r>
      <rPr>
        <b/>
        <u/>
        <sz val="9"/>
        <rFont val="Arial"/>
        <family val="2"/>
      </rPr>
      <t>decimals</t>
    </r>
    <r>
      <rPr>
        <b/>
        <sz val="9"/>
        <rFont val="Arial"/>
        <family val="2"/>
      </rPr>
      <t xml:space="preserve">, not hours/minutes. </t>
    </r>
  </si>
  <si>
    <r>
      <t>DONATING Shared Leave:</t>
    </r>
    <r>
      <rPr>
        <sz val="9"/>
        <color theme="1"/>
        <rFont val="Arial"/>
        <family val="2"/>
      </rPr>
      <t xml:space="preserve">  Go to CELL C10 to enter </t>
    </r>
    <r>
      <rPr>
        <u/>
        <sz val="9"/>
        <color theme="1"/>
        <rFont val="Arial"/>
        <family val="2"/>
      </rPr>
      <t>vacation leave</t>
    </r>
    <r>
      <rPr>
        <sz val="9"/>
        <color theme="1"/>
        <rFont val="Arial"/>
        <family val="2"/>
      </rPr>
      <t xml:space="preserve"> donated to another employee under the Voluntary Shared Leave (VSL) program; go to CELL F10 to enter </t>
    </r>
    <r>
      <rPr>
        <u/>
        <sz val="9"/>
        <color theme="1"/>
        <rFont val="Arial"/>
        <family val="2"/>
      </rPr>
      <t>bonus leave</t>
    </r>
    <r>
      <rPr>
        <sz val="9"/>
        <color theme="1"/>
        <rFont val="Arial"/>
        <family val="2"/>
      </rPr>
      <t xml:space="preserve"> donated under the VSL program. (Example enter 8 hours as 8.00.)  Note - If you are </t>
    </r>
    <r>
      <rPr>
        <u/>
        <sz val="9"/>
        <color theme="1"/>
        <rFont val="Arial"/>
        <family val="2"/>
      </rPr>
      <t>donating</t>
    </r>
    <r>
      <rPr>
        <sz val="9"/>
        <color theme="1"/>
        <rFont val="Arial"/>
        <family val="2"/>
      </rPr>
      <t xml:space="preserve"> sick leave, you must change the formula on D11 </t>
    </r>
    <r>
      <rPr>
        <u/>
        <sz val="9"/>
        <color theme="1"/>
        <rFont val="Arial"/>
        <family val="2"/>
      </rPr>
      <t>in the month</t>
    </r>
    <r>
      <rPr>
        <sz val="9"/>
        <color theme="1"/>
        <rFont val="Arial"/>
        <family val="2"/>
      </rPr>
      <t xml:space="preserve"> you are donating sick leave.  Copy the formula on C11 and paste it in D11.  Then enter the sick leave donated on D10.                                             
</t>
    </r>
    <r>
      <rPr>
        <b/>
        <sz val="9"/>
        <color theme="1"/>
        <rFont val="Arial"/>
        <family val="2"/>
      </rPr>
      <t xml:space="preserve">RECEIVING Shared Leave: </t>
    </r>
    <r>
      <rPr>
        <sz val="9"/>
        <color theme="1"/>
        <rFont val="Arial"/>
        <family val="2"/>
      </rPr>
      <t>Go to CELL D10 in the month you are receiving leave to enter sick leave received under the VSL program. If you are receiving leave, no changes to the formula are needed.</t>
    </r>
    <r>
      <rPr>
        <b/>
        <sz val="9"/>
        <rFont val="Arial"/>
        <family val="2"/>
      </rPr>
      <t xml:space="preserve">
NOTE:  </t>
    </r>
    <r>
      <rPr>
        <sz val="9"/>
        <rFont val="Arial"/>
        <family val="2"/>
      </rPr>
      <t>You may not donate Special Bonus Leave under the Shared Leave Program.</t>
    </r>
  </si>
  <si>
    <r>
      <t>Total Hours Worked is Wrong</t>
    </r>
    <r>
      <rPr>
        <sz val="9"/>
        <color theme="1"/>
        <rFont val="Arial"/>
        <family val="2"/>
      </rPr>
      <t xml:space="preserve"> - Make sure the AM or PM in columns J - M is correct</t>
    </r>
  </si>
  <si>
    <r>
      <rPr>
        <b/>
        <sz val="8"/>
        <rFont val="Arial"/>
        <family val="2"/>
      </rPr>
      <t>DO</t>
    </r>
    <r>
      <rPr>
        <sz val="8"/>
        <rFont val="Arial"/>
        <family val="2"/>
      </rPr>
      <t xml:space="preserve"> enter leave taken for July 31st here.</t>
    </r>
  </si>
  <si>
    <r>
      <t xml:space="preserve">Do </t>
    </r>
    <r>
      <rPr>
        <b/>
        <sz val="8"/>
        <rFont val="Arial"/>
        <family val="2"/>
      </rPr>
      <t>NOT</t>
    </r>
    <r>
      <rPr>
        <sz val="8"/>
        <rFont val="Arial"/>
        <family val="2"/>
      </rPr>
      <t xml:space="preserve"> enter time worked for July 31st  here.</t>
    </r>
  </si>
  <si>
    <r>
      <t xml:space="preserve">Do </t>
    </r>
    <r>
      <rPr>
        <b/>
        <sz val="8"/>
        <rFont val="Arial"/>
        <family val="2"/>
      </rPr>
      <t>NOT</t>
    </r>
    <r>
      <rPr>
        <sz val="8"/>
        <rFont val="Arial"/>
        <family val="2"/>
      </rPr>
      <t xml:space="preserve"> enter leave taken for July 31st on this month's sheet.</t>
    </r>
  </si>
  <si>
    <r>
      <rPr>
        <b/>
        <sz val="8"/>
        <rFont val="Arial"/>
        <family val="2"/>
      </rPr>
      <t>DO</t>
    </r>
    <r>
      <rPr>
        <sz val="8"/>
        <rFont val="Arial"/>
        <family val="2"/>
      </rPr>
      <t xml:space="preserve"> enter time worked for July 31st  here.</t>
    </r>
  </si>
  <si>
    <r>
      <rPr>
        <b/>
        <sz val="8"/>
        <rFont val="Arial"/>
        <family val="2"/>
      </rPr>
      <t>DO</t>
    </r>
    <r>
      <rPr>
        <sz val="8"/>
        <rFont val="Arial"/>
        <family val="2"/>
      </rPr>
      <t xml:space="preserve">  enter leave taken for April 29th here.</t>
    </r>
  </si>
  <si>
    <r>
      <rPr>
        <b/>
        <sz val="8"/>
        <rFont val="Arial"/>
        <family val="2"/>
      </rPr>
      <t>DO</t>
    </r>
    <r>
      <rPr>
        <sz val="8"/>
        <rFont val="Arial"/>
        <family val="2"/>
      </rPr>
      <t xml:space="preserve">  enter leave taken for April 30th here.</t>
    </r>
  </si>
  <si>
    <r>
      <t xml:space="preserve">Do </t>
    </r>
    <r>
      <rPr>
        <b/>
        <sz val="8"/>
        <rFont val="Arial"/>
        <family val="2"/>
      </rPr>
      <t>NOT</t>
    </r>
    <r>
      <rPr>
        <sz val="8"/>
        <rFont val="Arial"/>
        <family val="2"/>
      </rPr>
      <t xml:space="preserve"> enter time worked for April 29th  here.</t>
    </r>
  </si>
  <si>
    <r>
      <t xml:space="preserve">Do </t>
    </r>
    <r>
      <rPr>
        <b/>
        <sz val="8"/>
        <rFont val="Arial"/>
        <family val="2"/>
      </rPr>
      <t>NOT</t>
    </r>
    <r>
      <rPr>
        <sz val="8"/>
        <rFont val="Arial"/>
        <family val="2"/>
      </rPr>
      <t xml:space="preserve"> enter time worked for April 30th  here.</t>
    </r>
  </si>
  <si>
    <r>
      <t xml:space="preserve">Do </t>
    </r>
    <r>
      <rPr>
        <b/>
        <sz val="8"/>
        <rFont val="Arial"/>
        <family val="2"/>
      </rPr>
      <t>NOT</t>
    </r>
    <r>
      <rPr>
        <sz val="8"/>
        <rFont val="Arial"/>
        <family val="2"/>
      </rPr>
      <t xml:space="preserve"> enter leave taken for April 29th on this month's sheet.</t>
    </r>
  </si>
  <si>
    <r>
      <t xml:space="preserve">Do </t>
    </r>
    <r>
      <rPr>
        <b/>
        <sz val="8"/>
        <rFont val="Arial"/>
        <family val="2"/>
      </rPr>
      <t>NOT</t>
    </r>
    <r>
      <rPr>
        <sz val="8"/>
        <rFont val="Arial"/>
        <family val="2"/>
      </rPr>
      <t xml:space="preserve"> enter leave taken for April 30th on this month's sheet.</t>
    </r>
  </si>
  <si>
    <r>
      <rPr>
        <b/>
        <sz val="8"/>
        <rFont val="Arial"/>
        <family val="2"/>
      </rPr>
      <t>DO</t>
    </r>
    <r>
      <rPr>
        <sz val="8"/>
        <rFont val="Arial"/>
        <family val="2"/>
      </rPr>
      <t xml:space="preserve"> enter time worked for April 29th  here.</t>
    </r>
  </si>
  <si>
    <r>
      <rPr>
        <b/>
        <sz val="8"/>
        <rFont val="Arial"/>
        <family val="2"/>
      </rPr>
      <t>DO</t>
    </r>
    <r>
      <rPr>
        <sz val="8"/>
        <rFont val="Arial"/>
        <family val="2"/>
      </rPr>
      <t xml:space="preserve"> enter time worked for April 30th  here.</t>
    </r>
  </si>
  <si>
    <r>
      <rPr>
        <b/>
        <sz val="8"/>
        <rFont val="Arial"/>
        <family val="2"/>
      </rPr>
      <t>DO</t>
    </r>
    <r>
      <rPr>
        <sz val="8"/>
        <rFont val="Arial"/>
        <family val="2"/>
      </rPr>
      <t xml:space="preserve"> enter leave taken for July 30th here.</t>
    </r>
  </si>
  <si>
    <r>
      <rPr>
        <b/>
        <sz val="8"/>
        <rFont val="Arial"/>
        <family val="2"/>
      </rPr>
      <t>DO</t>
    </r>
    <r>
      <rPr>
        <sz val="8"/>
        <rFont val="Arial"/>
        <family val="2"/>
      </rPr>
      <t xml:space="preserve"> enter leave taken for July 29th here.</t>
    </r>
  </si>
  <si>
    <r>
      <t xml:space="preserve">Do </t>
    </r>
    <r>
      <rPr>
        <b/>
        <sz val="8"/>
        <rFont val="Arial"/>
        <family val="2"/>
      </rPr>
      <t>NOT</t>
    </r>
    <r>
      <rPr>
        <sz val="8"/>
        <rFont val="Arial"/>
        <family val="2"/>
      </rPr>
      <t xml:space="preserve"> enter time worked for July 30th  here.</t>
    </r>
  </si>
  <si>
    <r>
      <t xml:space="preserve">Do </t>
    </r>
    <r>
      <rPr>
        <b/>
        <sz val="8"/>
        <rFont val="Arial"/>
        <family val="2"/>
      </rPr>
      <t>NOT</t>
    </r>
    <r>
      <rPr>
        <sz val="8"/>
        <rFont val="Arial"/>
        <family val="2"/>
      </rPr>
      <t xml:space="preserve"> enter time worked for July 29th here.</t>
    </r>
  </si>
  <si>
    <r>
      <t xml:space="preserve">Do </t>
    </r>
    <r>
      <rPr>
        <b/>
        <sz val="8"/>
        <rFont val="Arial"/>
        <family val="2"/>
      </rPr>
      <t>NOT</t>
    </r>
    <r>
      <rPr>
        <sz val="8"/>
        <rFont val="Arial"/>
        <family val="2"/>
      </rPr>
      <t xml:space="preserve"> enter leave taken for July 29th on this month's sheet.</t>
    </r>
  </si>
  <si>
    <r>
      <t xml:space="preserve">Do </t>
    </r>
    <r>
      <rPr>
        <b/>
        <sz val="8"/>
        <rFont val="Arial"/>
        <family val="2"/>
      </rPr>
      <t>NOT</t>
    </r>
    <r>
      <rPr>
        <sz val="8"/>
        <rFont val="Arial"/>
        <family val="2"/>
      </rPr>
      <t xml:space="preserve"> enter leave taken for July 30th  on this month's sheet.</t>
    </r>
  </si>
  <si>
    <r>
      <rPr>
        <b/>
        <sz val="8"/>
        <rFont val="Arial"/>
        <family val="2"/>
      </rPr>
      <t>DO</t>
    </r>
    <r>
      <rPr>
        <sz val="8"/>
        <rFont val="Arial"/>
        <family val="2"/>
      </rPr>
      <t xml:space="preserve"> enter time worked for July 29th  here.</t>
    </r>
  </si>
  <si>
    <r>
      <rPr>
        <b/>
        <sz val="8"/>
        <rFont val="Arial"/>
        <family val="2"/>
      </rPr>
      <t>DO</t>
    </r>
    <r>
      <rPr>
        <sz val="8"/>
        <rFont val="Arial"/>
        <family val="2"/>
      </rPr>
      <t xml:space="preserve"> enter time worked for July 30th  here.</t>
    </r>
  </si>
  <si>
    <r>
      <rPr>
        <b/>
        <sz val="8"/>
        <rFont val="Arial"/>
        <family val="2"/>
      </rPr>
      <t>DO</t>
    </r>
    <r>
      <rPr>
        <sz val="8"/>
        <rFont val="Arial"/>
        <family val="2"/>
      </rPr>
      <t xml:space="preserve"> enter leave taken for September 30th here.</t>
    </r>
  </si>
  <si>
    <r>
      <t xml:space="preserve">Do </t>
    </r>
    <r>
      <rPr>
        <b/>
        <sz val="8"/>
        <rFont val="Arial"/>
        <family val="2"/>
      </rPr>
      <t>NOT</t>
    </r>
    <r>
      <rPr>
        <sz val="8"/>
        <rFont val="Arial"/>
        <family val="2"/>
      </rPr>
      <t xml:space="preserve"> enter time worked for September 30th  here.</t>
    </r>
  </si>
  <si>
    <t>Do NOT enter leave taken for September 30th on this month's sheet.</t>
  </si>
  <si>
    <r>
      <rPr>
        <b/>
        <sz val="8"/>
        <rFont val="Arial"/>
        <family val="2"/>
      </rPr>
      <t>DO</t>
    </r>
    <r>
      <rPr>
        <sz val="8"/>
        <rFont val="Arial"/>
        <family val="2"/>
      </rPr>
      <t xml:space="preserve"> enter time worked for September 30th  here.</t>
    </r>
  </si>
  <si>
    <r>
      <rPr>
        <b/>
        <sz val="8"/>
        <rFont val="Arial"/>
        <family val="2"/>
      </rPr>
      <t>DO</t>
    </r>
    <r>
      <rPr>
        <sz val="8"/>
        <rFont val="Arial"/>
        <family val="2"/>
      </rPr>
      <t xml:space="preserve"> enter leave taken for December 30th here.</t>
    </r>
  </si>
  <si>
    <r>
      <rPr>
        <b/>
        <sz val="8"/>
        <rFont val="Arial"/>
        <family val="2"/>
      </rPr>
      <t>DO</t>
    </r>
    <r>
      <rPr>
        <sz val="8"/>
        <rFont val="Arial"/>
        <family val="2"/>
      </rPr>
      <t xml:space="preserve"> enter leave taken for December 31st here.</t>
    </r>
  </si>
  <si>
    <r>
      <t xml:space="preserve">Do </t>
    </r>
    <r>
      <rPr>
        <b/>
        <sz val="8"/>
        <rFont val="Arial"/>
        <family val="2"/>
      </rPr>
      <t>NOT</t>
    </r>
    <r>
      <rPr>
        <sz val="8"/>
        <rFont val="Arial"/>
        <family val="2"/>
      </rPr>
      <t xml:space="preserve"> enter time worked for December 30th  here.</t>
    </r>
  </si>
  <si>
    <r>
      <t xml:space="preserve">Do </t>
    </r>
    <r>
      <rPr>
        <b/>
        <sz val="8"/>
        <rFont val="Arial"/>
        <family val="2"/>
      </rPr>
      <t>NOT</t>
    </r>
    <r>
      <rPr>
        <sz val="8"/>
        <rFont val="Arial"/>
        <family val="2"/>
      </rPr>
      <t xml:space="preserve"> enter time worked for December 31st  here.</t>
    </r>
  </si>
  <si>
    <r>
      <rPr>
        <b/>
        <sz val="8"/>
        <rFont val="Arial"/>
        <family val="2"/>
      </rPr>
      <t>DO</t>
    </r>
    <r>
      <rPr>
        <sz val="8"/>
        <rFont val="Arial"/>
        <family val="2"/>
      </rPr>
      <t xml:space="preserve"> enter them on </t>
    </r>
    <r>
      <rPr>
        <b/>
        <sz val="8"/>
        <rFont val="Arial"/>
        <family val="2"/>
      </rPr>
      <t>next</t>
    </r>
    <r>
      <rPr>
        <sz val="8"/>
        <rFont val="Arial"/>
        <family val="2"/>
      </rPr>
      <t xml:space="preserve"> year's timesheet.</t>
    </r>
  </si>
  <si>
    <r>
      <t>WELCOME</t>
    </r>
    <r>
      <rPr>
        <sz val="9"/>
        <color theme="1"/>
        <rFont val="Arial"/>
        <family val="2"/>
      </rPr>
      <t xml:space="preserve">:   This is an Excel version of the AOC-A-134, Regular Employee Leave and Work Time Record.  It contains a worksheet for each month in the year plus worksheets for instructions and helpful tables. If you follow the instructions carefully, many amounts will calculate for you automatically, such as leave earnings (including part-time employees), leave balances,  hours work per day (in decimal format), hours worked per week (in decimal format), possible comp hours earned, etc.  </t>
    </r>
    <r>
      <rPr>
        <b/>
        <sz val="9"/>
        <color theme="1"/>
        <rFont val="Arial"/>
        <family val="2"/>
      </rPr>
      <t>C</t>
    </r>
    <r>
      <rPr>
        <b/>
        <sz val="9"/>
        <rFont val="Arial"/>
        <family val="2"/>
      </rPr>
      <t>ells containing formulas are shaded YELLOW or GREEN</t>
    </r>
    <r>
      <rPr>
        <sz val="9"/>
        <rFont val="Arial"/>
        <family val="2"/>
      </rPr>
      <t xml:space="preserve">. </t>
    </r>
    <r>
      <rPr>
        <b/>
        <sz val="9"/>
        <rFont val="Arial"/>
        <family val="2"/>
      </rPr>
      <t>DO NOT DELETE OR CHANGE THE FORMULAS</t>
    </r>
    <r>
      <rPr>
        <sz val="9"/>
        <rFont val="Arial"/>
        <family val="2"/>
      </rPr>
      <t xml:space="preserve">. In order for the formulas to calculate properly, you must enter data in the other cells exactly as instructed.                                                                      
</t>
    </r>
  </si>
  <si>
    <r>
      <t xml:space="preserve">Length of Service  </t>
    </r>
    <r>
      <rPr>
        <sz val="9"/>
        <color theme="1"/>
        <rFont val="Arial"/>
        <family val="2"/>
      </rPr>
      <t xml:space="preserve">- </t>
    </r>
    <r>
      <rPr>
        <b/>
        <sz val="9"/>
        <color theme="1"/>
        <rFont val="Arial"/>
        <family val="2"/>
      </rPr>
      <t>(January only)</t>
    </r>
    <r>
      <rPr>
        <sz val="9"/>
        <color theme="1"/>
        <rFont val="Arial"/>
        <family val="2"/>
      </rPr>
      <t xml:space="preserve"> Go to CELL N-O2 (top right corner of worksheet) and enter your Length of Service (Months of Aggregate State Service).
If you do not know your Length of Service, refer to your Integrated HR/Payroll system Time Statement for the Period of December 1, 2024 - December 31, 2024 (Length of Service cell) or contact the Human Resources office at 919-890-1100.       
The Length of Service and the Hours Worked Per Week will determine the monthly amount of vacation leave earned in CELL C53 and sick leave earned in D53.       
</t>
    </r>
    <r>
      <rPr>
        <b/>
        <sz val="9"/>
        <color rgb="FFFF0000"/>
        <rFont val="Arial"/>
        <family val="2"/>
      </rPr>
      <t>CAUTION: If this data is entered incorrectly, the rest of the timesheet data will be incorrect.</t>
    </r>
  </si>
  <si>
    <t>Balance Forward:  (January only) Go to CELLS C9 - I9 and ENTER Balance Forward amounts in decimals from your December 2024 regular time record or December 2024 ending balance from the Integrated HR/Payroll system Time Statement. Example  - Enter 81 hours and 20 minutes as  81.33.  It will not be necessary to do this for February -  December because these worksheets contain a formula to pick up the balance from the previous month.  NOTE:  If you are a full-time employee and your vacation balance on December 31, 2024 was over 240 hours, you must subtract the hours over 240 and add them to your sick leave balance on your January worksheet.   If you are a part-time employee you will need to prorate the amount.  If you used Special Bonus Leave FY19-20 in the past calendar year and had more than 240 hours of vacation, some or all of the leave will be given back to your Special Bonus Leave FY19-20 quota due to Senate Bill 469 passed in December 2018.</t>
  </si>
  <si>
    <r>
      <t xml:space="preserve">Do </t>
    </r>
    <r>
      <rPr>
        <b/>
        <sz val="8"/>
        <rFont val="Arial"/>
        <family val="2"/>
      </rPr>
      <t>NOT</t>
    </r>
    <r>
      <rPr>
        <sz val="8"/>
        <rFont val="Arial"/>
        <family val="2"/>
      </rPr>
      <t xml:space="preserve"> enter leave taken Dec. 30, 2024 on this month's sheet.</t>
    </r>
  </si>
  <si>
    <r>
      <t xml:space="preserve">Do </t>
    </r>
    <r>
      <rPr>
        <b/>
        <sz val="8"/>
        <rFont val="Arial"/>
        <family val="2"/>
      </rPr>
      <t>NOT</t>
    </r>
    <r>
      <rPr>
        <sz val="8"/>
        <rFont val="Arial"/>
        <family val="2"/>
      </rPr>
      <t xml:space="preserve"> enter leave taken Dec. 31, 2024 on this month's sheet.</t>
    </r>
  </si>
  <si>
    <r>
      <rPr>
        <b/>
        <sz val="8"/>
        <rFont val="Arial"/>
        <family val="2"/>
      </rPr>
      <t>DO</t>
    </r>
    <r>
      <rPr>
        <sz val="8"/>
        <rFont val="Arial"/>
        <family val="2"/>
      </rPr>
      <t xml:space="preserve"> enter time worked for Dec 30, 2024 here.</t>
    </r>
  </si>
  <si>
    <r>
      <rPr>
        <b/>
        <sz val="8"/>
        <rFont val="Arial"/>
        <family val="2"/>
      </rPr>
      <t>DO</t>
    </r>
    <r>
      <rPr>
        <sz val="8"/>
        <rFont val="Arial"/>
        <family val="2"/>
      </rPr>
      <t xml:space="preserve"> enter time worked for Dec 31, 2024 here.</t>
    </r>
  </si>
  <si>
    <t>Rev. 12/24</t>
  </si>
  <si>
    <r>
      <rPr>
        <b/>
        <sz val="8"/>
        <rFont val="Arial"/>
        <family val="2"/>
      </rPr>
      <t>DO</t>
    </r>
    <r>
      <rPr>
        <sz val="8"/>
        <rFont val="Arial"/>
        <family val="2"/>
      </rPr>
      <t xml:space="preserve">  enter leave taken for March 31st here.</t>
    </r>
  </si>
  <si>
    <r>
      <t xml:space="preserve">Do </t>
    </r>
    <r>
      <rPr>
        <b/>
        <sz val="8"/>
        <rFont val="Arial"/>
        <family val="2"/>
      </rPr>
      <t>NOT</t>
    </r>
    <r>
      <rPr>
        <sz val="8"/>
        <rFont val="Arial"/>
        <family val="2"/>
      </rPr>
      <t xml:space="preserve"> enter time worked for March 31st  here.</t>
    </r>
  </si>
  <si>
    <r>
      <rPr>
        <b/>
        <sz val="8"/>
        <rFont val="Arial"/>
        <family val="2"/>
      </rPr>
      <t>DO</t>
    </r>
    <r>
      <rPr>
        <sz val="8"/>
        <rFont val="Arial"/>
        <family val="2"/>
      </rPr>
      <t xml:space="preserve"> enter leave taken for April 28th here.</t>
    </r>
  </si>
  <si>
    <r>
      <t xml:space="preserve">Do </t>
    </r>
    <r>
      <rPr>
        <b/>
        <sz val="8"/>
        <rFont val="Arial"/>
        <family val="2"/>
      </rPr>
      <t>NOT</t>
    </r>
    <r>
      <rPr>
        <sz val="8"/>
        <rFont val="Arial"/>
        <family val="2"/>
      </rPr>
      <t xml:space="preserve"> enter time worked for April 28th  here.</t>
    </r>
  </si>
  <si>
    <r>
      <t xml:space="preserve">Do </t>
    </r>
    <r>
      <rPr>
        <b/>
        <sz val="8"/>
        <rFont val="Arial"/>
        <family val="2"/>
      </rPr>
      <t>NOT</t>
    </r>
    <r>
      <rPr>
        <sz val="8"/>
        <rFont val="Arial"/>
        <family val="2"/>
      </rPr>
      <t xml:space="preserve"> enter leave taken for March 31st on this month's sheet.</t>
    </r>
  </si>
  <si>
    <r>
      <rPr>
        <b/>
        <sz val="8"/>
        <rFont val="Arial"/>
        <family val="2"/>
      </rPr>
      <t>DO</t>
    </r>
    <r>
      <rPr>
        <sz val="8"/>
        <rFont val="Arial"/>
        <family val="2"/>
      </rPr>
      <t xml:space="preserve"> enter time worked for March 31st  here.</t>
    </r>
  </si>
  <si>
    <r>
      <t>Do</t>
    </r>
    <r>
      <rPr>
        <b/>
        <sz val="8"/>
        <rFont val="Arial"/>
        <family val="2"/>
      </rPr>
      <t xml:space="preserve"> NOT</t>
    </r>
    <r>
      <rPr>
        <sz val="8"/>
        <rFont val="Arial"/>
        <family val="2"/>
      </rPr>
      <t xml:space="preserve"> enter leave taken April 28th on this month's sheet.</t>
    </r>
  </si>
  <si>
    <r>
      <rPr>
        <b/>
        <sz val="8"/>
        <rFont val="Arial"/>
        <family val="2"/>
      </rPr>
      <t>DO</t>
    </r>
    <r>
      <rPr>
        <sz val="8"/>
        <rFont val="Arial"/>
        <family val="2"/>
      </rPr>
      <t xml:space="preserve"> enter time worked for April 28th  here.</t>
    </r>
  </si>
  <si>
    <r>
      <rPr>
        <b/>
        <sz val="8"/>
        <rFont val="Arial"/>
        <family val="2"/>
      </rPr>
      <t>DO</t>
    </r>
    <r>
      <rPr>
        <sz val="8"/>
        <rFont val="Arial"/>
        <family val="2"/>
      </rPr>
      <t xml:space="preserve"> enter leave taken for June 30th here.</t>
    </r>
  </si>
  <si>
    <r>
      <t xml:space="preserve">Do </t>
    </r>
    <r>
      <rPr>
        <b/>
        <sz val="8"/>
        <rFont val="Arial"/>
        <family val="2"/>
      </rPr>
      <t>NOT</t>
    </r>
    <r>
      <rPr>
        <sz val="8"/>
        <rFont val="Arial"/>
        <family val="2"/>
      </rPr>
      <t xml:space="preserve"> enter time worked for June 30th  here.</t>
    </r>
  </si>
  <si>
    <r>
      <rPr>
        <b/>
        <sz val="8"/>
        <rFont val="Arial"/>
        <family val="2"/>
      </rPr>
      <t>DO</t>
    </r>
    <r>
      <rPr>
        <sz val="8"/>
        <rFont val="Arial"/>
        <family val="2"/>
      </rPr>
      <t xml:space="preserve"> enter leave taken for July 28th here.</t>
    </r>
  </si>
  <si>
    <r>
      <t xml:space="preserve">Do </t>
    </r>
    <r>
      <rPr>
        <b/>
        <sz val="8"/>
        <rFont val="Arial"/>
        <family val="2"/>
      </rPr>
      <t>NOT</t>
    </r>
    <r>
      <rPr>
        <sz val="8"/>
        <rFont val="Arial"/>
        <family val="2"/>
      </rPr>
      <t xml:space="preserve"> enter time worked for July 28th here.</t>
    </r>
  </si>
  <si>
    <r>
      <t>Do</t>
    </r>
    <r>
      <rPr>
        <b/>
        <sz val="8"/>
        <rFont val="Arial"/>
        <family val="2"/>
      </rPr>
      <t xml:space="preserve"> NOT</t>
    </r>
    <r>
      <rPr>
        <sz val="8"/>
        <rFont val="Arial"/>
        <family val="2"/>
      </rPr>
      <t xml:space="preserve"> enter leave taken June 30th on this month's sheet.</t>
    </r>
  </si>
  <si>
    <r>
      <rPr>
        <b/>
        <sz val="8"/>
        <rFont val="Arial"/>
        <family val="2"/>
      </rPr>
      <t>DO</t>
    </r>
    <r>
      <rPr>
        <sz val="8"/>
        <rFont val="Arial"/>
        <family val="2"/>
      </rPr>
      <t xml:space="preserve"> enter time worked for June 30th  here.</t>
    </r>
  </si>
  <si>
    <r>
      <t xml:space="preserve">Do </t>
    </r>
    <r>
      <rPr>
        <b/>
        <sz val="8"/>
        <rFont val="Arial"/>
        <family val="2"/>
      </rPr>
      <t>NOT</t>
    </r>
    <r>
      <rPr>
        <sz val="8"/>
        <rFont val="Arial"/>
        <family val="2"/>
      </rPr>
      <t xml:space="preserve"> enter leave taken for July 29th  on this month's sheet.</t>
    </r>
  </si>
  <si>
    <r>
      <rPr>
        <b/>
        <sz val="8"/>
        <rFont val="Arial"/>
        <family val="2"/>
      </rPr>
      <t>DO</t>
    </r>
    <r>
      <rPr>
        <sz val="8"/>
        <rFont val="Arial"/>
        <family val="2"/>
      </rPr>
      <t xml:space="preserve"> enter leave taken for September 29th here.</t>
    </r>
  </si>
  <si>
    <r>
      <t xml:space="preserve">Do </t>
    </r>
    <r>
      <rPr>
        <b/>
        <sz val="8"/>
        <rFont val="Arial"/>
        <family val="2"/>
      </rPr>
      <t>NOT</t>
    </r>
    <r>
      <rPr>
        <sz val="8"/>
        <rFont val="Arial"/>
        <family val="2"/>
      </rPr>
      <t xml:space="preserve"> enter time worked for September 29th  here.</t>
    </r>
  </si>
  <si>
    <t>Do NOT enter leave taken for September 29th on this month's sheet.</t>
  </si>
  <si>
    <r>
      <rPr>
        <b/>
        <sz val="8"/>
        <rFont val="Arial"/>
        <family val="2"/>
      </rPr>
      <t>DO</t>
    </r>
    <r>
      <rPr>
        <sz val="8"/>
        <rFont val="Arial"/>
        <family val="2"/>
      </rPr>
      <t xml:space="preserve"> enter time worked for September 29th  here.</t>
    </r>
  </si>
  <si>
    <r>
      <rPr>
        <b/>
        <sz val="8"/>
        <rFont val="Arial"/>
        <family val="2"/>
      </rPr>
      <t>DO</t>
    </r>
    <r>
      <rPr>
        <sz val="8"/>
        <rFont val="Arial"/>
        <family val="2"/>
      </rPr>
      <t xml:space="preserve"> enter leave taken for December 29th here.</t>
    </r>
  </si>
  <si>
    <r>
      <t xml:space="preserve">Do </t>
    </r>
    <r>
      <rPr>
        <b/>
        <sz val="8"/>
        <rFont val="Arial"/>
        <family val="2"/>
      </rPr>
      <t>NOT</t>
    </r>
    <r>
      <rPr>
        <sz val="8"/>
        <rFont val="Arial"/>
        <family val="2"/>
      </rPr>
      <t xml:space="preserve"> enter time worked for December 29th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</si>
</sst>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 \ \ \ "/>
    <numFmt numFmtId="165" formatCode="d"/>
  </numFmts>
  <fonts count="29" x14ac:knownFonts="1">
    <font>
      <sz val="11"/>
      <color theme="1"/>
      <name val="Calibri"/>
      <family val="2"/>
      <scheme val="minor"/>
    </font>
    <font>
      <sz val="12"/>
      <name val="Arial"/>
      <family val="2"/>
    </font>
    <font>
      <b/>
      <sz val="8"/>
      <name val="Arial"/>
      <family val="2"/>
    </font>
    <font>
      <b/>
      <sz val="12"/>
      <name val="Arial"/>
      <family val="2"/>
    </font>
    <font>
      <i/>
      <sz val="8"/>
      <name val="Arial"/>
      <family val="2"/>
    </font>
    <font>
      <sz val="8"/>
      <name val="Arial"/>
      <family val="2"/>
    </font>
    <font>
      <sz val="11"/>
      <color theme="1"/>
      <name val="Arial"/>
      <family val="2"/>
    </font>
    <font>
      <b/>
      <sz val="8"/>
      <color indexed="10"/>
      <name val="Arial"/>
      <family val="2"/>
    </font>
    <font>
      <b/>
      <sz val="10"/>
      <name val="Arial"/>
      <family val="2"/>
    </font>
    <font>
      <b/>
      <sz val="8"/>
      <color rgb="FFFF0000"/>
      <name val="Arial"/>
      <family val="2"/>
    </font>
    <font>
      <b/>
      <sz val="9"/>
      <color rgb="FFFF0000"/>
      <name val="Arial"/>
      <family val="2"/>
    </font>
    <font>
      <b/>
      <sz val="9"/>
      <color indexed="10"/>
      <name val="Arial"/>
      <family val="2"/>
    </font>
    <font>
      <sz val="9"/>
      <color indexed="10"/>
      <name val="Arial"/>
      <family val="2"/>
    </font>
    <font>
      <b/>
      <sz val="9"/>
      <name val="Arial"/>
      <family val="2"/>
    </font>
    <font>
      <sz val="9"/>
      <color theme="1"/>
      <name val="Arial"/>
      <family val="2"/>
    </font>
    <font>
      <sz val="9"/>
      <name val="Arial"/>
      <family val="2"/>
    </font>
    <font>
      <b/>
      <u/>
      <sz val="9"/>
      <name val="Arial"/>
      <family val="2"/>
    </font>
    <font>
      <b/>
      <sz val="9"/>
      <color theme="1"/>
      <name val="Arial"/>
      <family val="2"/>
    </font>
    <font>
      <u/>
      <sz val="9"/>
      <name val="Arial"/>
      <family val="2"/>
    </font>
    <font>
      <b/>
      <sz val="10"/>
      <name val="Calibri"/>
      <family val="2"/>
      <scheme val="minor"/>
    </font>
    <font>
      <b/>
      <sz val="11"/>
      <color theme="1"/>
      <name val="Calibri"/>
      <family val="2"/>
      <scheme val="minor"/>
    </font>
    <font>
      <b/>
      <i/>
      <sz val="8"/>
      <name val="Arial"/>
      <family val="2"/>
    </font>
    <font>
      <i/>
      <sz val="11"/>
      <color theme="1"/>
      <name val="Calibri"/>
      <family val="2"/>
      <scheme val="minor"/>
    </font>
    <font>
      <b/>
      <u/>
      <sz val="9"/>
      <color theme="1"/>
      <name val="Arial"/>
      <family val="2"/>
    </font>
    <font>
      <u/>
      <sz val="9"/>
      <color theme="1"/>
      <name val="Arial"/>
      <family val="2"/>
    </font>
    <font>
      <sz val="20"/>
      <name val="Arial"/>
      <family val="2"/>
    </font>
    <font>
      <sz val="16"/>
      <name val="Arial"/>
      <family val="2"/>
    </font>
    <font>
      <sz val="8"/>
      <color theme="1"/>
      <name val="Arial"/>
      <family val="2"/>
    </font>
    <font>
      <sz val="8"/>
      <name val="Times New Roman"/>
      <family val="1"/>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65"/>
        <bgColor indexed="64"/>
      </patternFill>
    </fill>
    <fill>
      <patternFill patternType="solid">
        <fgColor indexed="4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ck">
        <color indexed="64"/>
      </bottom>
      <diagonal/>
    </border>
    <border>
      <left style="medium">
        <color indexed="64"/>
      </left>
      <right style="medium">
        <color indexed="64"/>
      </right>
      <top/>
      <bottom style="medium">
        <color indexed="64"/>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95">
    <xf numFmtId="0" fontId="0" fillId="0" borderId="0" xfId="0"/>
    <xf numFmtId="0" fontId="6" fillId="0" borderId="0" xfId="0" applyFont="1"/>
    <xf numFmtId="0" fontId="14" fillId="0" borderId="0" xfId="0" applyFont="1"/>
    <xf numFmtId="0" fontId="8" fillId="0" borderId="0" xfId="0" applyFont="1" applyAlignment="1">
      <alignment horizontal="center" wrapText="1"/>
    </xf>
    <xf numFmtId="0" fontId="15" fillId="0" borderId="0" xfId="0" applyFont="1" applyAlignment="1">
      <alignment wrapText="1"/>
    </xf>
    <xf numFmtId="0" fontId="13" fillId="0" borderId="0" xfId="0" applyFont="1" applyAlignment="1">
      <alignment wrapText="1"/>
    </xf>
    <xf numFmtId="0" fontId="15" fillId="0" borderId="0" xfId="0" applyFont="1" applyAlignment="1">
      <alignment horizontal="center" wrapText="1"/>
    </xf>
    <xf numFmtId="0" fontId="13" fillId="0" borderId="0" xfId="0" applyFont="1" applyAlignment="1">
      <alignment horizontal="center" wrapText="1"/>
    </xf>
    <xf numFmtId="0" fontId="0" fillId="0" borderId="0" xfId="0" applyAlignment="1">
      <alignment horizontal="center"/>
    </xf>
    <xf numFmtId="0" fontId="1" fillId="13" borderId="54" xfId="0" applyFont="1" applyFill="1" applyBorder="1" applyAlignment="1">
      <alignment vertical="top" wrapText="1"/>
    </xf>
    <xf numFmtId="0" fontId="1" fillId="13" borderId="51" xfId="0" applyFont="1" applyFill="1" applyBorder="1" applyAlignment="1">
      <alignment vertical="top" wrapText="1"/>
    </xf>
    <xf numFmtId="0" fontId="3" fillId="0" borderId="28" xfId="0" applyFont="1" applyFill="1" applyBorder="1" applyAlignment="1">
      <alignment horizontal="center" wrapText="1"/>
    </xf>
    <xf numFmtId="0" fontId="3" fillId="0" borderId="49" xfId="0" applyFont="1" applyFill="1" applyBorder="1" applyAlignment="1">
      <alignment horizontal="center" wrapText="1"/>
    </xf>
    <xf numFmtId="0" fontId="1" fillId="13" borderId="53" xfId="0" applyFont="1" applyFill="1" applyBorder="1" applyAlignment="1">
      <alignment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26" fillId="14" borderId="28" xfId="0" applyFont="1" applyFill="1" applyBorder="1" applyAlignment="1">
      <alignment horizontal="center" vertical="top" wrapText="1"/>
    </xf>
    <xf numFmtId="0" fontId="26" fillId="14" borderId="49" xfId="0" applyFont="1" applyFill="1" applyBorder="1" applyAlignment="1">
      <alignment horizontal="center" vertical="top" wrapText="1"/>
    </xf>
    <xf numFmtId="0" fontId="26" fillId="0" borderId="28" xfId="0" applyFont="1" applyFill="1" applyBorder="1" applyAlignment="1">
      <alignment horizontal="center" vertical="top" wrapText="1"/>
    </xf>
    <xf numFmtId="0" fontId="26" fillId="0" borderId="49" xfId="0" applyFont="1" applyFill="1" applyBorder="1" applyAlignment="1">
      <alignment horizontal="center" vertical="top" wrapText="1"/>
    </xf>
    <xf numFmtId="0" fontId="26" fillId="14" borderId="31" xfId="0" applyFont="1" applyFill="1" applyBorder="1" applyAlignment="1">
      <alignment horizontal="center" vertical="top" wrapText="1"/>
    </xf>
    <xf numFmtId="0" fontId="26" fillId="14" borderId="50" xfId="0" applyFont="1" applyFill="1" applyBorder="1" applyAlignment="1">
      <alignment horizontal="center" vertical="top" wrapText="1"/>
    </xf>
    <xf numFmtId="0" fontId="26" fillId="0" borderId="29" xfId="0" applyFont="1" applyFill="1" applyBorder="1" applyAlignment="1">
      <alignment horizontal="center" vertical="top" wrapText="1"/>
    </xf>
    <xf numFmtId="0" fontId="26" fillId="14" borderId="29" xfId="0" applyFont="1" applyFill="1" applyBorder="1" applyAlignment="1">
      <alignment horizontal="center" vertical="top" wrapText="1"/>
    </xf>
    <xf numFmtId="0" fontId="26" fillId="0" borderId="32" xfId="0" applyFont="1" applyFill="1" applyBorder="1" applyAlignment="1">
      <alignment horizontal="center" vertical="top" wrapText="1"/>
    </xf>
    <xf numFmtId="0" fontId="26" fillId="0" borderId="50" xfId="0" applyFont="1" applyFill="1" applyBorder="1" applyAlignment="1">
      <alignment horizontal="center" vertical="top" wrapText="1"/>
    </xf>
    <xf numFmtId="0" fontId="26" fillId="14" borderId="32"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14" borderId="30" xfId="0" applyFont="1" applyFill="1" applyBorder="1" applyAlignment="1">
      <alignment horizontal="center" vertical="top" wrapText="1"/>
    </xf>
    <xf numFmtId="0" fontId="26" fillId="0" borderId="33" xfId="0" applyFont="1" applyFill="1" applyBorder="1" applyAlignment="1">
      <alignment horizontal="center" vertical="top" wrapText="1"/>
    </xf>
    <xf numFmtId="0" fontId="6" fillId="0" borderId="0" xfId="0" applyFont="1" applyProtection="1">
      <protection locked="0"/>
    </xf>
    <xf numFmtId="0" fontId="5" fillId="1" borderId="1" xfId="0" applyFont="1" applyFill="1" applyBorder="1" applyProtection="1">
      <protection locked="0"/>
    </xf>
    <xf numFmtId="0" fontId="5" fillId="1" borderId="2" xfId="0" applyFont="1" applyFill="1" applyBorder="1" applyProtection="1">
      <protection locked="0"/>
    </xf>
    <xf numFmtId="164" fontId="5" fillId="1" borderId="1" xfId="0" applyNumberFormat="1" applyFont="1" applyFill="1" applyBorder="1" applyProtection="1">
      <protection locked="0"/>
    </xf>
    <xf numFmtId="164" fontId="5" fillId="1" borderId="44" xfId="0" applyNumberFormat="1" applyFont="1" applyFill="1" applyBorder="1" applyProtection="1">
      <protection locked="0"/>
    </xf>
    <xf numFmtId="18" fontId="5" fillId="1" borderId="15" xfId="0" applyNumberFormat="1" applyFont="1" applyFill="1" applyBorder="1" applyProtection="1">
      <protection locked="0"/>
    </xf>
    <xf numFmtId="18" fontId="5" fillId="1" borderId="8" xfId="0" applyNumberFormat="1" applyFont="1" applyFill="1" applyBorder="1" applyProtection="1">
      <protection locked="0"/>
    </xf>
    <xf numFmtId="18" fontId="5" fillId="0" borderId="7" xfId="0" applyNumberFormat="1" applyFont="1" applyFill="1" applyBorder="1" applyProtection="1">
      <protection locked="0"/>
    </xf>
    <xf numFmtId="18" fontId="13" fillId="0" borderId="7" xfId="0" applyNumberFormat="1" applyFont="1" applyFill="1" applyBorder="1" applyAlignment="1" applyProtection="1">
      <alignment horizontal="center"/>
      <protection locked="0"/>
    </xf>
    <xf numFmtId="0" fontId="5" fillId="5" borderId="7" xfId="0" applyFont="1" applyFill="1" applyBorder="1" applyProtection="1">
      <protection locked="0"/>
    </xf>
    <xf numFmtId="0" fontId="5" fillId="1" borderId="17" xfId="0" applyFont="1" applyFill="1" applyBorder="1" applyProtection="1">
      <protection locked="0"/>
    </xf>
    <xf numFmtId="0" fontId="2" fillId="0" borderId="2" xfId="0" applyFont="1" applyBorder="1" applyAlignment="1" applyProtection="1">
      <alignment horizontal="center"/>
      <protection locked="0"/>
    </xf>
    <xf numFmtId="164" fontId="2" fillId="0" borderId="17"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0" fontId="5" fillId="0" borderId="2" xfId="0" applyFont="1" applyBorder="1" applyProtection="1">
      <protection locked="0"/>
    </xf>
    <xf numFmtId="2" fontId="5" fillId="0" borderId="2" xfId="0" applyNumberFormat="1" applyFont="1" applyBorder="1" applyAlignment="1" applyProtection="1">
      <alignment horizontal="center"/>
      <protection locked="0"/>
    </xf>
    <xf numFmtId="2" fontId="5" fillId="0" borderId="44" xfId="0" applyNumberFormat="1" applyFont="1" applyBorder="1" applyAlignment="1" applyProtection="1">
      <alignment horizontal="center"/>
      <protection locked="0"/>
    </xf>
    <xf numFmtId="18" fontId="2" fillId="0" borderId="9" xfId="0" applyNumberFormat="1" applyFont="1" applyBorder="1" applyAlignment="1" applyProtection="1">
      <alignment horizontal="center"/>
      <protection locked="0"/>
    </xf>
    <xf numFmtId="0" fontId="2" fillId="0" borderId="9" xfId="0" applyFont="1" applyBorder="1" applyProtection="1">
      <protection locked="0"/>
    </xf>
    <xf numFmtId="164" fontId="5" fillId="2" borderId="17" xfId="0" applyNumberFormat="1" applyFont="1" applyFill="1" applyBorder="1" applyAlignment="1" applyProtection="1">
      <alignment horizontal="center"/>
      <protection locked="0"/>
    </xf>
    <xf numFmtId="2" fontId="5" fillId="0" borderId="1" xfId="0" applyNumberFormat="1" applyFont="1" applyBorder="1" applyAlignment="1" applyProtection="1">
      <alignment horizontal="center"/>
      <protection locked="0"/>
    </xf>
    <xf numFmtId="164" fontId="5" fillId="2" borderId="19" xfId="0" applyNumberFormat="1" applyFont="1" applyFill="1" applyBorder="1" applyAlignment="1" applyProtection="1">
      <alignment horizontal="center"/>
      <protection locked="0"/>
    </xf>
    <xf numFmtId="18" fontId="2" fillId="0" borderId="8" xfId="0" applyNumberFormat="1" applyFont="1" applyBorder="1" applyAlignment="1" applyProtection="1">
      <alignment horizontal="center"/>
      <protection locked="0"/>
    </xf>
    <xf numFmtId="18" fontId="2" fillId="0" borderId="17" xfId="0" applyNumberFormat="1" applyFont="1" applyBorder="1" applyAlignment="1" applyProtection="1">
      <alignment horizontal="center"/>
      <protection locked="0"/>
    </xf>
    <xf numFmtId="18" fontId="2" fillId="0" borderId="10" xfId="0" applyNumberFormat="1" applyFont="1" applyBorder="1" applyAlignment="1" applyProtection="1">
      <alignment horizontal="center"/>
      <protection locked="0"/>
    </xf>
    <xf numFmtId="0" fontId="2" fillId="0" borderId="34" xfId="0" applyFont="1" applyBorder="1" applyAlignment="1" applyProtection="1">
      <alignment horizontal="center"/>
      <protection locked="0"/>
    </xf>
    <xf numFmtId="0" fontId="2" fillId="0" borderId="17" xfId="0" applyFont="1" applyBorder="1" applyAlignment="1" applyProtection="1">
      <alignment horizontal="center"/>
      <protection locked="0"/>
    </xf>
    <xf numFmtId="2" fontId="2" fillId="0" borderId="2" xfId="0" applyNumberFormat="1" applyFont="1" applyBorder="1" applyAlignment="1" applyProtection="1">
      <protection locked="0"/>
    </xf>
    <xf numFmtId="2" fontId="2" fillId="0" borderId="2" xfId="0" applyNumberFormat="1" applyFont="1" applyBorder="1" applyAlignment="1" applyProtection="1">
      <alignment horizontal="center"/>
      <protection locked="0"/>
    </xf>
    <xf numFmtId="2" fontId="2" fillId="0" borderId="17" xfId="0" applyNumberFormat="1" applyFont="1" applyBorder="1" applyAlignment="1" applyProtection="1">
      <alignment horizontal="center"/>
      <protection locked="0"/>
    </xf>
    <xf numFmtId="2" fontId="2" fillId="0" borderId="1" xfId="0" applyNumberFormat="1" applyFont="1" applyBorder="1" applyAlignment="1" applyProtection="1">
      <alignment horizontal="center"/>
      <protection locked="0"/>
    </xf>
    <xf numFmtId="2" fontId="5" fillId="0" borderId="19" xfId="0" applyNumberFormat="1" applyFont="1" applyBorder="1" applyAlignment="1" applyProtection="1">
      <alignment horizontal="center"/>
      <protection locked="0"/>
    </xf>
    <xf numFmtId="18" fontId="2" fillId="0" borderId="17" xfId="0" applyNumberFormat="1" applyFont="1" applyBorder="1" applyProtection="1">
      <protection locked="0"/>
    </xf>
    <xf numFmtId="0" fontId="2" fillId="0" borderId="10" xfId="0" applyFont="1" applyBorder="1" applyAlignment="1" applyProtection="1">
      <alignment horizontal="center"/>
      <protection locked="0"/>
    </xf>
    <xf numFmtId="0" fontId="5" fillId="0" borderId="17" xfId="0" applyFont="1" applyBorder="1" applyAlignment="1" applyProtection="1">
      <alignment horizontal="center"/>
      <protection locked="0"/>
    </xf>
    <xf numFmtId="2" fontId="5" fillId="0" borderId="2" xfId="0" applyNumberFormat="1" applyFont="1" applyBorder="1" applyAlignment="1" applyProtection="1">
      <alignment horizontal="left"/>
      <protection locked="0"/>
    </xf>
    <xf numFmtId="18" fontId="5" fillId="0" borderId="17" xfId="0" applyNumberFormat="1" applyFont="1" applyBorder="1" applyProtection="1">
      <protection locked="0"/>
    </xf>
    <xf numFmtId="0" fontId="5" fillId="0" borderId="20" xfId="0" applyFont="1" applyBorder="1" applyProtection="1">
      <protection locked="0"/>
    </xf>
    <xf numFmtId="18" fontId="5" fillId="0" borderId="15" xfId="0" applyNumberFormat="1" applyFont="1" applyBorder="1" applyProtection="1">
      <protection locked="0"/>
    </xf>
    <xf numFmtId="0" fontId="5" fillId="10" borderId="17" xfId="0" applyFont="1" applyFill="1" applyBorder="1" applyAlignment="1" applyProtection="1">
      <alignment horizontal="center"/>
      <protection locked="0"/>
    </xf>
    <xf numFmtId="2" fontId="5" fillId="10" borderId="2" xfId="0" applyNumberFormat="1" applyFont="1" applyFill="1" applyBorder="1" applyAlignment="1" applyProtection="1">
      <alignment horizontal="center"/>
      <protection locked="0"/>
    </xf>
    <xf numFmtId="2" fontId="5" fillId="10" borderId="19" xfId="0" applyNumberFormat="1" applyFont="1" applyFill="1" applyBorder="1" applyAlignment="1" applyProtection="1">
      <alignment horizontal="center"/>
      <protection locked="0"/>
    </xf>
    <xf numFmtId="18" fontId="5" fillId="10" borderId="15" xfId="0" applyNumberFormat="1" applyFont="1" applyFill="1" applyBorder="1" applyProtection="1">
      <protection locked="0"/>
    </xf>
    <xf numFmtId="18" fontId="5" fillId="10" borderId="17" xfId="0" applyNumberFormat="1" applyFont="1" applyFill="1" applyBorder="1" applyProtection="1">
      <protection locked="0"/>
    </xf>
    <xf numFmtId="18" fontId="5" fillId="10" borderId="42" xfId="0" applyNumberFormat="1" applyFont="1" applyFill="1" applyBorder="1" applyProtection="1">
      <protection locked="0"/>
    </xf>
    <xf numFmtId="18" fontId="5" fillId="10" borderId="22" xfId="0" applyNumberFormat="1" applyFont="1" applyFill="1" applyBorder="1" applyProtection="1">
      <protection locked="0"/>
    </xf>
    <xf numFmtId="0" fontId="2" fillId="0" borderId="55" xfId="0" applyFont="1" applyBorder="1" applyAlignment="1" applyProtection="1">
      <alignment horizontal="center"/>
      <protection locked="0"/>
    </xf>
    <xf numFmtId="0" fontId="5" fillId="1" borderId="17" xfId="0" applyFont="1" applyFill="1" applyBorder="1" applyAlignment="1" applyProtection="1">
      <alignment horizontal="center"/>
      <protection locked="0"/>
    </xf>
    <xf numFmtId="0" fontId="5" fillId="1" borderId="2" xfId="0" applyFont="1" applyFill="1" applyBorder="1" applyAlignment="1" applyProtection="1">
      <alignment horizontal="center"/>
      <protection locked="0"/>
    </xf>
    <xf numFmtId="164" fontId="5" fillId="1" borderId="2" xfId="0" applyNumberFormat="1" applyFont="1" applyFill="1" applyBorder="1" applyAlignment="1" applyProtection="1">
      <alignment horizontal="center"/>
      <protection locked="0"/>
    </xf>
    <xf numFmtId="164" fontId="5" fillId="1" borderId="19" xfId="0" applyNumberFormat="1" applyFont="1" applyFill="1" applyBorder="1" applyAlignment="1" applyProtection="1">
      <alignment horizontal="center"/>
      <protection locked="0"/>
    </xf>
    <xf numFmtId="18" fontId="5" fillId="0" borderId="46" xfId="0" applyNumberFormat="1" applyFont="1" applyBorder="1" applyProtection="1">
      <protection locked="0"/>
    </xf>
    <xf numFmtId="18" fontId="5" fillId="0" borderId="23" xfId="0" applyNumberFormat="1" applyFont="1" applyBorder="1" applyProtection="1">
      <protection locked="0"/>
    </xf>
    <xf numFmtId="0" fontId="5" fillId="0" borderId="3" xfId="0" applyFont="1" applyBorder="1" applyProtection="1">
      <protection locked="0"/>
    </xf>
    <xf numFmtId="0" fontId="7" fillId="0" borderId="20" xfId="0" applyFont="1" applyBorder="1" applyProtection="1">
      <protection locked="0"/>
    </xf>
    <xf numFmtId="0" fontId="5" fillId="1" borderId="20" xfId="0" applyFont="1" applyFill="1" applyBorder="1" applyAlignment="1" applyProtection="1">
      <alignment horizontal="center"/>
      <protection locked="0"/>
    </xf>
    <xf numFmtId="0" fontId="5" fillId="1" borderId="0" xfId="0" applyFont="1" applyFill="1" applyBorder="1" applyAlignment="1" applyProtection="1">
      <alignment horizontal="center"/>
      <protection locked="0"/>
    </xf>
    <xf numFmtId="164" fontId="5" fillId="1" borderId="13" xfId="0" applyNumberFormat="1"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2" fontId="5" fillId="0" borderId="17" xfId="0" applyNumberFormat="1" applyFont="1" applyFill="1" applyBorder="1" applyAlignment="1" applyProtection="1">
      <alignment horizontal="center"/>
      <protection locked="0"/>
    </xf>
    <xf numFmtId="2" fontId="5" fillId="0" borderId="17" xfId="0" applyNumberFormat="1" applyFont="1" applyBorder="1" applyAlignment="1" applyProtection="1">
      <alignment horizontal="center"/>
      <protection locked="0"/>
    </xf>
    <xf numFmtId="2" fontId="5" fillId="0" borderId="10" xfId="0" applyNumberFormat="1" applyFont="1" applyFill="1" applyBorder="1" applyAlignment="1" applyProtection="1">
      <alignment horizontal="center"/>
      <protection locked="0"/>
    </xf>
    <xf numFmtId="0" fontId="5" fillId="0" borderId="20" xfId="0" applyFont="1" applyFill="1" applyBorder="1" applyProtection="1">
      <protection locked="0"/>
    </xf>
    <xf numFmtId="0" fontId="5" fillId="0" borderId="0" xfId="0" applyFont="1" applyFill="1" applyBorder="1" applyProtection="1">
      <protection locked="0"/>
    </xf>
    <xf numFmtId="164" fontId="5" fillId="0" borderId="3" xfId="0" applyNumberFormat="1" applyFont="1" applyFill="1" applyBorder="1" applyProtection="1">
      <protection locked="0"/>
    </xf>
    <xf numFmtId="164" fontId="5" fillId="0" borderId="4" xfId="0" applyNumberFormat="1" applyFont="1" applyFill="1" applyBorder="1" applyProtection="1">
      <protection locked="0"/>
    </xf>
    <xf numFmtId="18" fontId="5" fillId="0" borderId="9" xfId="0" applyNumberFormat="1" applyFont="1" applyFill="1" applyBorder="1" applyProtection="1">
      <protection locked="0"/>
    </xf>
    <xf numFmtId="18" fontId="5" fillId="0" borderId="3" xfId="0" applyNumberFormat="1" applyFont="1" applyFill="1" applyBorder="1" applyProtection="1">
      <protection locked="0"/>
    </xf>
    <xf numFmtId="18" fontId="5" fillId="0" borderId="4" xfId="0" applyNumberFormat="1" applyFont="1" applyFill="1" applyBorder="1" applyProtection="1">
      <protection locked="0"/>
    </xf>
    <xf numFmtId="0" fontId="5" fillId="0" borderId="4" xfId="0" applyFont="1" applyFill="1" applyBorder="1" applyProtection="1">
      <protection locked="0"/>
    </xf>
    <xf numFmtId="0" fontId="6" fillId="0" borderId="0" xfId="0" applyFont="1" applyFill="1" applyProtection="1">
      <protection locked="0"/>
    </xf>
    <xf numFmtId="164" fontId="5" fillId="0" borderId="6" xfId="0" applyNumberFormat="1" applyFont="1" applyBorder="1" applyProtection="1">
      <protection locked="0"/>
    </xf>
    <xf numFmtId="164" fontId="5" fillId="0" borderId="7" xfId="0" applyNumberFormat="1" applyFont="1" applyBorder="1" applyProtection="1">
      <protection locked="0"/>
    </xf>
    <xf numFmtId="18" fontId="5" fillId="0" borderId="10" xfId="0" applyNumberFormat="1" applyFont="1" applyBorder="1" applyProtection="1">
      <protection locked="0"/>
    </xf>
    <xf numFmtId="18" fontId="5" fillId="0" borderId="7" xfId="0" applyNumberFormat="1" applyFont="1" applyBorder="1" applyAlignment="1" applyProtection="1">
      <alignment horizontal="center"/>
      <protection locked="0"/>
    </xf>
    <xf numFmtId="18" fontId="5" fillId="0" borderId="7" xfId="0" applyNumberFormat="1" applyFont="1" applyBorder="1" applyProtection="1">
      <protection locked="0"/>
    </xf>
    <xf numFmtId="0" fontId="5" fillId="0" borderId="7" xfId="0" applyFont="1" applyBorder="1" applyProtection="1">
      <protection locked="0"/>
    </xf>
    <xf numFmtId="0" fontId="5" fillId="0" borderId="0" xfId="0" applyFont="1" applyBorder="1" applyProtection="1">
      <protection locked="0"/>
    </xf>
    <xf numFmtId="164" fontId="5" fillId="0" borderId="0" xfId="0" applyNumberFormat="1" applyFont="1" applyBorder="1" applyProtection="1">
      <protection locked="0"/>
    </xf>
    <xf numFmtId="164" fontId="2" fillId="0" borderId="0" xfId="0" applyNumberFormat="1" applyFont="1" applyBorder="1" applyProtection="1">
      <protection locked="0"/>
    </xf>
    <xf numFmtId="164" fontId="5" fillId="0" borderId="0" xfId="0" applyNumberFormat="1" applyFont="1" applyProtection="1">
      <protection locked="0"/>
    </xf>
    <xf numFmtId="18" fontId="5" fillId="0" borderId="0" xfId="0" applyNumberFormat="1" applyFont="1" applyProtection="1">
      <protection locked="0"/>
    </xf>
    <xf numFmtId="18" fontId="5" fillId="0" borderId="0" xfId="0" applyNumberFormat="1" applyFont="1" applyBorder="1" applyProtection="1">
      <protection locked="0"/>
    </xf>
    <xf numFmtId="0" fontId="5" fillId="0" borderId="0" xfId="0" applyFont="1" applyProtection="1">
      <protection locked="0"/>
    </xf>
    <xf numFmtId="18" fontId="4" fillId="0" borderId="0" xfId="0" applyNumberFormat="1" applyFont="1" applyProtection="1">
      <protection locked="0"/>
    </xf>
    <xf numFmtId="18" fontId="4" fillId="0" borderId="0" xfId="0" applyNumberFormat="1" applyFont="1" applyBorder="1" applyProtection="1">
      <protection locked="0"/>
    </xf>
    <xf numFmtId="2" fontId="5" fillId="2" borderId="15" xfId="0" applyNumberFormat="1" applyFont="1" applyFill="1" applyBorder="1" applyAlignment="1" applyProtection="1"/>
    <xf numFmtId="2" fontId="5" fillId="10" borderId="15" xfId="0" applyNumberFormat="1" applyFont="1" applyFill="1" applyBorder="1" applyAlignment="1" applyProtection="1"/>
    <xf numFmtId="2" fontId="2" fillId="2" borderId="23" xfId="0" applyNumberFormat="1" applyFont="1" applyFill="1" applyBorder="1" applyAlignment="1" applyProtection="1"/>
    <xf numFmtId="18" fontId="27" fillId="0" borderId="17" xfId="0" applyNumberFormat="1" applyFont="1" applyBorder="1" applyProtection="1">
      <protection locked="0"/>
    </xf>
    <xf numFmtId="2" fontId="2" fillId="9" borderId="55" xfId="0" applyNumberFormat="1" applyFont="1" applyFill="1" applyBorder="1" applyProtection="1"/>
    <xf numFmtId="2" fontId="2" fillId="0" borderId="1" xfId="0" applyNumberFormat="1" applyFont="1" applyBorder="1" applyAlignment="1" applyProtection="1">
      <protection locked="0"/>
    </xf>
    <xf numFmtId="2" fontId="2" fillId="0" borderId="1" xfId="0" applyNumberFormat="1" applyFont="1" applyBorder="1" applyProtection="1">
      <protection locked="0"/>
    </xf>
    <xf numFmtId="2" fontId="5" fillId="0" borderId="2" xfId="0" applyNumberFormat="1" applyFont="1" applyBorder="1" applyProtection="1">
      <protection locked="0"/>
    </xf>
    <xf numFmtId="0" fontId="5" fillId="7" borderId="17" xfId="0" applyFont="1" applyFill="1" applyBorder="1" applyAlignment="1" applyProtection="1">
      <alignment horizontal="center"/>
      <protection locked="0"/>
    </xf>
    <xf numFmtId="2" fontId="5" fillId="7" borderId="2" xfId="0" applyNumberFormat="1" applyFont="1" applyFill="1" applyBorder="1" applyAlignment="1" applyProtection="1">
      <alignment horizontal="center"/>
      <protection locked="0"/>
    </xf>
    <xf numFmtId="2" fontId="5" fillId="7" borderId="19" xfId="0" applyNumberFormat="1" applyFont="1" applyFill="1" applyBorder="1" applyAlignment="1" applyProtection="1">
      <alignment horizontal="center"/>
      <protection locked="0"/>
    </xf>
    <xf numFmtId="18" fontId="5" fillId="7" borderId="15" xfId="0" applyNumberFormat="1" applyFont="1" applyFill="1" applyBorder="1" applyProtection="1">
      <protection locked="0"/>
    </xf>
    <xf numFmtId="18" fontId="5" fillId="7" borderId="17" xfId="0" applyNumberFormat="1" applyFont="1" applyFill="1" applyBorder="1" applyProtection="1">
      <protection locked="0"/>
    </xf>
    <xf numFmtId="0" fontId="5" fillId="7" borderId="20" xfId="0" applyFont="1" applyFill="1" applyBorder="1" applyProtection="1">
      <protection locked="0"/>
    </xf>
    <xf numFmtId="0" fontId="5" fillId="0" borderId="17" xfId="0" applyFont="1" applyFill="1" applyBorder="1" applyAlignment="1" applyProtection="1">
      <alignment horizontal="center"/>
      <protection locked="0"/>
    </xf>
    <xf numFmtId="2" fontId="5" fillId="0" borderId="2" xfId="0" applyNumberFormat="1" applyFont="1" applyFill="1" applyBorder="1" applyAlignment="1" applyProtection="1">
      <alignment horizontal="center"/>
      <protection locked="0"/>
    </xf>
    <xf numFmtId="2" fontId="5" fillId="0" borderId="19" xfId="0" applyNumberFormat="1" applyFont="1" applyFill="1" applyBorder="1" applyAlignment="1" applyProtection="1">
      <alignment horizontal="center"/>
      <protection locked="0"/>
    </xf>
    <xf numFmtId="18" fontId="5" fillId="0" borderId="15" xfId="0" applyNumberFormat="1" applyFont="1" applyFill="1" applyBorder="1" applyProtection="1">
      <protection locked="0"/>
    </xf>
    <xf numFmtId="18" fontId="5" fillId="0" borderId="17" xfId="0" applyNumberFormat="1" applyFont="1" applyFill="1" applyBorder="1" applyProtection="1">
      <protection locked="0"/>
    </xf>
    <xf numFmtId="4" fontId="5" fillId="10" borderId="2" xfId="0" applyNumberFormat="1" applyFont="1" applyFill="1" applyBorder="1" applyAlignment="1" applyProtection="1">
      <alignment horizontal="left"/>
      <protection locked="0"/>
    </xf>
    <xf numFmtId="164" fontId="5" fillId="1" borderId="40" xfId="0" applyNumberFormat="1" applyFont="1" applyFill="1" applyBorder="1" applyAlignment="1" applyProtection="1">
      <alignment horizontal="center"/>
      <protection locked="0"/>
    </xf>
    <xf numFmtId="164" fontId="5" fillId="0" borderId="20" xfId="0" applyNumberFormat="1" applyFont="1" applyBorder="1" applyProtection="1">
      <protection locked="0"/>
    </xf>
    <xf numFmtId="164" fontId="5" fillId="0" borderId="4" xfId="0" applyNumberFormat="1" applyFont="1" applyBorder="1" applyProtection="1">
      <protection locked="0"/>
    </xf>
    <xf numFmtId="18" fontId="5" fillId="0" borderId="9" xfId="0" applyNumberFormat="1" applyFont="1" applyBorder="1" applyProtection="1">
      <protection locked="0"/>
    </xf>
    <xf numFmtId="18" fontId="5" fillId="0" borderId="3" xfId="0" applyNumberFormat="1" applyFont="1" applyBorder="1" applyProtection="1">
      <protection locked="0"/>
    </xf>
    <xf numFmtId="18" fontId="5" fillId="0" borderId="4" xfId="0" applyNumberFormat="1" applyFont="1" applyBorder="1" applyProtection="1">
      <protection locked="0"/>
    </xf>
    <xf numFmtId="0" fontId="5" fillId="0" borderId="4" xfId="0" applyFont="1" applyBorder="1" applyProtection="1">
      <protection locked="0"/>
    </xf>
    <xf numFmtId="2" fontId="5" fillId="7" borderId="15" xfId="0" applyNumberFormat="1" applyFont="1" applyFill="1" applyBorder="1" applyAlignment="1" applyProtection="1"/>
    <xf numFmtId="2" fontId="5" fillId="9" borderId="15" xfId="0" applyNumberFormat="1" applyFont="1" applyFill="1" applyBorder="1" applyAlignment="1" applyProtection="1"/>
    <xf numFmtId="164" fontId="2" fillId="0" borderId="2" xfId="0" applyNumberFormat="1" applyFont="1" applyBorder="1" applyAlignment="1" applyProtection="1">
      <protection locked="0"/>
    </xf>
    <xf numFmtId="164" fontId="2" fillId="0" borderId="2"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164" fontId="5" fillId="0" borderId="19" xfId="0" applyNumberFormat="1" applyFont="1" applyBorder="1" applyAlignment="1" applyProtection="1">
      <alignment horizontal="center"/>
      <protection locked="0"/>
    </xf>
    <xf numFmtId="0" fontId="6" fillId="0" borderId="0" xfId="0" applyFont="1" applyBorder="1" applyProtection="1">
      <protection locked="0"/>
    </xf>
    <xf numFmtId="18" fontId="5" fillId="0" borderId="2" xfId="0" applyNumberFormat="1" applyFont="1" applyBorder="1" applyProtection="1">
      <protection locked="0"/>
    </xf>
    <xf numFmtId="164" fontId="5" fillId="1" borderId="45" xfId="0" applyNumberFormat="1" applyFont="1" applyFill="1" applyBorder="1" applyAlignment="1" applyProtection="1">
      <alignment horizontal="center"/>
      <protection locked="0"/>
    </xf>
    <xf numFmtId="164" fontId="5" fillId="0" borderId="3" xfId="0" applyNumberFormat="1" applyFont="1" applyBorder="1" applyProtection="1">
      <protection locked="0"/>
    </xf>
    <xf numFmtId="2" fontId="5" fillId="2" borderId="17" xfId="0" applyNumberFormat="1" applyFont="1" applyFill="1" applyBorder="1" applyAlignment="1" applyProtection="1"/>
    <xf numFmtId="0" fontId="5" fillId="7" borderId="3" xfId="0" applyFont="1" applyFill="1" applyBorder="1" applyProtection="1">
      <protection locked="0"/>
    </xf>
    <xf numFmtId="2" fontId="2" fillId="9" borderId="36" xfId="0" applyNumberFormat="1" applyFont="1" applyFill="1" applyBorder="1" applyProtection="1"/>
    <xf numFmtId="0" fontId="5" fillId="1" borderId="6" xfId="0" applyFont="1" applyFill="1" applyBorder="1" applyProtection="1">
      <protection locked="0"/>
    </xf>
    <xf numFmtId="0" fontId="21" fillId="0" borderId="9" xfId="0" applyFont="1" applyBorder="1" applyProtection="1">
      <protection locked="0"/>
    </xf>
    <xf numFmtId="0" fontId="21" fillId="0" borderId="34" xfId="0" applyFont="1" applyBorder="1" applyAlignment="1" applyProtection="1">
      <alignment horizontal="center"/>
      <protection locked="0"/>
    </xf>
    <xf numFmtId="18" fontId="5" fillId="0" borderId="2" xfId="0" applyNumberFormat="1" applyFont="1" applyBorder="1" applyAlignment="1" applyProtection="1">
      <alignment horizontal="left"/>
      <protection locked="0"/>
    </xf>
    <xf numFmtId="0" fontId="0" fillId="0" borderId="17" xfId="0" applyBorder="1" applyAlignment="1" applyProtection="1">
      <protection locked="0"/>
    </xf>
    <xf numFmtId="0" fontId="0" fillId="0" borderId="44" xfId="0" applyBorder="1" applyAlignment="1" applyProtection="1">
      <protection locked="0"/>
    </xf>
    <xf numFmtId="18" fontId="2" fillId="10" borderId="15" xfId="0" applyNumberFormat="1" applyFont="1" applyFill="1" applyBorder="1" applyProtection="1">
      <protection locked="0"/>
    </xf>
    <xf numFmtId="4" fontId="2" fillId="0" borderId="2" xfId="0" applyNumberFormat="1" applyFont="1" applyBorder="1" applyAlignment="1" applyProtection="1">
      <protection locked="0"/>
    </xf>
    <xf numFmtId="4" fontId="2" fillId="0" borderId="2" xfId="0" applyNumberFormat="1" applyFont="1" applyBorder="1" applyAlignment="1" applyProtection="1">
      <alignment horizontal="center"/>
      <protection locked="0"/>
    </xf>
    <xf numFmtId="4" fontId="2" fillId="0" borderId="17" xfId="0" applyNumberFormat="1" applyFont="1" applyBorder="1" applyAlignment="1" applyProtection="1">
      <alignment horizontal="center"/>
      <protection locked="0"/>
    </xf>
    <xf numFmtId="4" fontId="2" fillId="0" borderId="1" xfId="0" applyNumberFormat="1" applyFont="1" applyBorder="1" applyAlignment="1" applyProtection="1">
      <alignment horizontal="center"/>
      <protection locked="0"/>
    </xf>
    <xf numFmtId="4" fontId="5" fillId="0" borderId="19" xfId="0" applyNumberFormat="1" applyFont="1" applyBorder="1" applyAlignment="1" applyProtection="1">
      <alignment horizontal="center"/>
      <protection locked="0"/>
    </xf>
    <xf numFmtId="4" fontId="5" fillId="0" borderId="2" xfId="0" applyNumberFormat="1" applyFont="1" applyBorder="1" applyAlignment="1" applyProtection="1">
      <alignment horizontal="center"/>
      <protection locked="0"/>
    </xf>
    <xf numFmtId="0" fontId="5" fillId="8" borderId="17" xfId="0" applyFont="1" applyFill="1" applyBorder="1" applyAlignment="1" applyProtection="1">
      <alignment horizontal="center"/>
      <protection locked="0"/>
    </xf>
    <xf numFmtId="4" fontId="5" fillId="10" borderId="2" xfId="0" applyNumberFormat="1" applyFont="1" applyFill="1" applyBorder="1" applyAlignment="1" applyProtection="1">
      <alignment horizontal="center"/>
      <protection locked="0"/>
    </xf>
    <xf numFmtId="4" fontId="5" fillId="10" borderId="19" xfId="0" applyNumberFormat="1" applyFont="1" applyFill="1" applyBorder="1" applyAlignment="1" applyProtection="1">
      <alignment horizontal="center"/>
      <protection locked="0"/>
    </xf>
    <xf numFmtId="0" fontId="2" fillId="0" borderId="56" xfId="0" applyFont="1" applyBorder="1" applyAlignment="1" applyProtection="1">
      <alignment horizontal="center"/>
      <protection locked="0"/>
    </xf>
    <xf numFmtId="18" fontId="5" fillId="10" borderId="21" xfId="0" applyNumberFormat="1" applyFont="1" applyFill="1" applyBorder="1" applyProtection="1">
      <protection locked="0"/>
    </xf>
    <xf numFmtId="2" fontId="5" fillId="10" borderId="42" xfId="0" applyNumberFormat="1" applyFont="1" applyFill="1" applyBorder="1" applyAlignment="1" applyProtection="1"/>
    <xf numFmtId="0" fontId="5" fillId="1" borderId="8" xfId="0" applyFont="1" applyFill="1" applyBorder="1" applyProtection="1">
      <protection locked="0"/>
    </xf>
    <xf numFmtId="164" fontId="5" fillId="1" borderId="6" xfId="0" applyNumberFormat="1" applyFont="1" applyFill="1" applyBorder="1" applyProtection="1">
      <protection locked="0"/>
    </xf>
    <xf numFmtId="18" fontId="5" fillId="1" borderId="12" xfId="0" applyNumberFormat="1" applyFont="1" applyFill="1" applyBorder="1" applyProtection="1">
      <protection locked="0"/>
    </xf>
    <xf numFmtId="18" fontId="5" fillId="1" borderId="2" xfId="0" applyNumberFormat="1" applyFont="1" applyFill="1" applyBorder="1" applyProtection="1">
      <protection locked="0"/>
    </xf>
    <xf numFmtId="0" fontId="5" fillId="5" borderId="15" xfId="0" applyFont="1" applyFill="1" applyBorder="1" applyProtection="1">
      <protection locked="0"/>
    </xf>
    <xf numFmtId="2" fontId="6" fillId="0" borderId="0" xfId="0" applyNumberFormat="1" applyFont="1" applyProtection="1">
      <protection locked="0"/>
    </xf>
    <xf numFmtId="18" fontId="5" fillId="10" borderId="37" xfId="0" applyNumberFormat="1" applyFont="1" applyFill="1" applyBorder="1" applyProtection="1">
      <protection locked="0"/>
    </xf>
    <xf numFmtId="18" fontId="5" fillId="10" borderId="47" xfId="0" applyNumberFormat="1" applyFont="1" applyFill="1" applyBorder="1" applyProtection="1">
      <protection locked="0"/>
    </xf>
    <xf numFmtId="2" fontId="5" fillId="10" borderId="41" xfId="0" applyNumberFormat="1" applyFont="1" applyFill="1" applyBorder="1" applyAlignment="1" applyProtection="1"/>
    <xf numFmtId="2" fontId="5" fillId="10" borderId="38" xfId="0" applyNumberFormat="1" applyFont="1" applyFill="1" applyBorder="1" applyAlignment="1" applyProtection="1"/>
    <xf numFmtId="0" fontId="0" fillId="0" borderId="0" xfId="0" applyProtection="1">
      <protection locked="0"/>
    </xf>
    <xf numFmtId="0" fontId="5" fillId="1" borderId="24" xfId="0" applyFont="1" applyFill="1" applyBorder="1" applyProtection="1">
      <protection locked="0"/>
    </xf>
    <xf numFmtId="164" fontId="5" fillId="1" borderId="20" xfId="0" applyNumberFormat="1" applyFont="1" applyFill="1" applyBorder="1" applyProtection="1">
      <protection locked="0"/>
    </xf>
    <xf numFmtId="18" fontId="5" fillId="1" borderId="7" xfId="0" applyNumberFormat="1" applyFont="1" applyFill="1" applyBorder="1" applyProtection="1">
      <protection locked="0"/>
    </xf>
    <xf numFmtId="18" fontId="13" fillId="0" borderId="7" xfId="0" applyNumberFormat="1" applyFont="1" applyFill="1" applyBorder="1" applyProtection="1">
      <protection locked="0"/>
    </xf>
    <xf numFmtId="164" fontId="5" fillId="0" borderId="17" xfId="0" applyNumberFormat="1" applyFont="1" applyFill="1" applyBorder="1" applyAlignment="1" applyProtection="1">
      <alignment horizontal="center"/>
      <protection locked="0"/>
    </xf>
    <xf numFmtId="164" fontId="5" fillId="0" borderId="19" xfId="0" applyNumberFormat="1" applyFont="1" applyFill="1" applyBorder="1" applyAlignment="1" applyProtection="1">
      <alignment horizontal="center"/>
      <protection locked="0"/>
    </xf>
    <xf numFmtId="0" fontId="0" fillId="0" borderId="34" xfId="0" applyBorder="1" applyProtection="1">
      <protection locked="0"/>
    </xf>
    <xf numFmtId="0" fontId="0" fillId="0" borderId="0" xfId="0" applyBorder="1" applyProtection="1">
      <protection locked="0"/>
    </xf>
    <xf numFmtId="164" fontId="2" fillId="0" borderId="8" xfId="0" applyNumberFormat="1" applyFont="1" applyBorder="1" applyAlignment="1" applyProtection="1">
      <protection locked="0"/>
    </xf>
    <xf numFmtId="164" fontId="2" fillId="0" borderId="8" xfId="0" applyNumberFormat="1" applyFont="1" applyBorder="1" applyAlignment="1" applyProtection="1">
      <alignment horizontal="center"/>
      <protection locked="0"/>
    </xf>
    <xf numFmtId="164" fontId="2" fillId="0" borderId="10"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8" fontId="5" fillId="10" borderId="4" xfId="0" applyNumberFormat="1" applyFont="1" applyFill="1" applyBorder="1" applyProtection="1">
      <protection locked="0"/>
    </xf>
    <xf numFmtId="18" fontId="5" fillId="10" borderId="9" xfId="0" applyNumberFormat="1" applyFont="1" applyFill="1" applyBorder="1" applyProtection="1">
      <protection locked="0"/>
    </xf>
    <xf numFmtId="0" fontId="2" fillId="0" borderId="53" xfId="0" applyFont="1" applyBorder="1" applyAlignment="1" applyProtection="1">
      <alignment horizontal="center"/>
      <protection locked="0"/>
    </xf>
    <xf numFmtId="0" fontId="22" fillId="0" borderId="0" xfId="0" applyFont="1" applyProtection="1">
      <protection locked="0"/>
    </xf>
    <xf numFmtId="0" fontId="5" fillId="1" borderId="19" xfId="0" applyFont="1" applyFill="1" applyBorder="1" applyAlignment="1" applyProtection="1">
      <alignment horizontal="center"/>
      <protection locked="0"/>
    </xf>
    <xf numFmtId="18" fontId="5" fillId="7" borderId="7" xfId="0" applyNumberFormat="1" applyFont="1" applyFill="1" applyBorder="1" applyProtection="1">
      <protection locked="0"/>
    </xf>
    <xf numFmtId="18" fontId="5" fillId="7" borderId="10" xfId="0" applyNumberFormat="1" applyFont="1" applyFill="1" applyBorder="1" applyProtection="1">
      <protection locked="0"/>
    </xf>
    <xf numFmtId="0" fontId="20" fillId="0" borderId="0" xfId="0" applyFont="1" applyProtection="1">
      <protection locked="0"/>
    </xf>
    <xf numFmtId="18" fontId="2" fillId="13" borderId="7" xfId="0" applyNumberFormat="1" applyFont="1" applyFill="1" applyBorder="1" applyProtection="1">
      <protection locked="0"/>
    </xf>
    <xf numFmtId="18" fontId="2" fillId="13" borderId="10" xfId="0" applyNumberFormat="1" applyFont="1" applyFill="1" applyBorder="1" applyProtection="1">
      <protection locked="0"/>
    </xf>
    <xf numFmtId="2" fontId="2" fillId="13" borderId="7" xfId="0" applyNumberFormat="1" applyFont="1" applyFill="1" applyBorder="1" applyAlignment="1" applyProtection="1">
      <protection locked="0"/>
    </xf>
    <xf numFmtId="0" fontId="2" fillId="13" borderId="10" xfId="0" applyFont="1" applyFill="1" applyBorder="1" applyAlignment="1" applyProtection="1">
      <alignment horizontal="center"/>
      <protection locked="0"/>
    </xf>
    <xf numFmtId="18" fontId="5" fillId="13" borderId="15" xfId="0" applyNumberFormat="1" applyFont="1" applyFill="1" applyBorder="1" applyProtection="1">
      <protection locked="0"/>
    </xf>
    <xf numFmtId="18" fontId="2" fillId="13" borderId="17" xfId="0" applyNumberFormat="1" applyFont="1" applyFill="1" applyBorder="1" applyProtection="1">
      <protection locked="0"/>
    </xf>
    <xf numFmtId="2" fontId="2" fillId="13" borderId="15" xfId="0" applyNumberFormat="1" applyFont="1" applyFill="1" applyBorder="1" applyAlignment="1" applyProtection="1">
      <protection locked="0"/>
    </xf>
    <xf numFmtId="18" fontId="2" fillId="13" borderId="15" xfId="0" applyNumberFormat="1" applyFont="1" applyFill="1" applyBorder="1" applyProtection="1">
      <protection locked="0"/>
    </xf>
    <xf numFmtId="2" fontId="2" fillId="13" borderId="17" xfId="0" applyNumberFormat="1" applyFont="1" applyFill="1" applyBorder="1" applyAlignment="1" applyProtection="1">
      <protection locked="0"/>
    </xf>
    <xf numFmtId="0" fontId="2" fillId="9" borderId="10" xfId="0" applyFont="1" applyFill="1" applyBorder="1" applyAlignment="1" applyProtection="1">
      <alignment horizontal="center" vertical="center"/>
    </xf>
    <xf numFmtId="2" fontId="5" fillId="2" borderId="17" xfId="0" applyNumberFormat="1" applyFont="1" applyFill="1" applyBorder="1" applyAlignment="1" applyProtection="1">
      <alignment horizontal="center"/>
    </xf>
    <xf numFmtId="165" fontId="5" fillId="7" borderId="2" xfId="0" applyNumberFormat="1" applyFont="1" applyFill="1" applyBorder="1" applyAlignment="1" applyProtection="1">
      <alignment horizontal="center"/>
    </xf>
    <xf numFmtId="165" fontId="5" fillId="9" borderId="2" xfId="0" applyNumberFormat="1" applyFont="1" applyFill="1" applyBorder="1" applyAlignment="1" applyProtection="1">
      <alignment horizontal="center"/>
    </xf>
    <xf numFmtId="165" fontId="5" fillId="10" borderId="2" xfId="0" applyNumberFormat="1" applyFont="1" applyFill="1" applyBorder="1" applyAlignment="1" applyProtection="1">
      <alignment horizontal="center"/>
    </xf>
    <xf numFmtId="165" fontId="5" fillId="2" borderId="2" xfId="0" applyNumberFormat="1" applyFont="1" applyFill="1" applyBorder="1" applyAlignment="1" applyProtection="1">
      <alignment horizontal="center"/>
    </xf>
    <xf numFmtId="2" fontId="5" fillId="9" borderId="17" xfId="0" applyNumberFormat="1" applyFont="1" applyFill="1" applyBorder="1" applyAlignment="1" applyProtection="1">
      <alignment horizontal="center"/>
    </xf>
    <xf numFmtId="0" fontId="2" fillId="9" borderId="34" xfId="0" applyFont="1" applyFill="1" applyBorder="1" applyAlignment="1" applyProtection="1">
      <alignment horizontal="center" vertical="center"/>
    </xf>
    <xf numFmtId="2" fontId="5" fillId="9" borderId="2" xfId="0" applyNumberFormat="1" applyFont="1" applyFill="1" applyBorder="1" applyAlignment="1" applyProtection="1">
      <alignment horizontal="center"/>
    </xf>
    <xf numFmtId="165" fontId="27" fillId="9" borderId="17" xfId="0" applyNumberFormat="1" applyFont="1" applyFill="1" applyBorder="1" applyAlignment="1" applyProtection="1">
      <alignment horizontal="center"/>
    </xf>
    <xf numFmtId="2" fontId="5" fillId="2" borderId="9" xfId="0" applyNumberFormat="1" applyFont="1" applyFill="1" applyBorder="1" applyAlignment="1" applyProtection="1">
      <alignment horizontal="center"/>
    </xf>
    <xf numFmtId="16" fontId="5" fillId="0" borderId="20" xfId="0" applyNumberFormat="1" applyFont="1" applyBorder="1" applyProtection="1">
      <protection locked="0"/>
    </xf>
    <xf numFmtId="0" fontId="6" fillId="0" borderId="0" xfId="0" applyFont="1" applyAlignment="1" applyProtection="1">
      <alignment horizontal="right"/>
      <protection locked="0"/>
    </xf>
    <xf numFmtId="2" fontId="5" fillId="7" borderId="2" xfId="0" applyNumberFormat="1" applyFont="1" applyFill="1" applyBorder="1" applyAlignment="1" applyProtection="1">
      <alignment horizontal="left"/>
      <protection locked="0"/>
    </xf>
    <xf numFmtId="18" fontId="5" fillId="0" borderId="10" xfId="0" applyNumberFormat="1" applyFont="1" applyFill="1" applyBorder="1" applyProtection="1">
      <protection locked="0"/>
    </xf>
    <xf numFmtId="4" fontId="5" fillId="0" borderId="2" xfId="0" applyNumberFormat="1" applyFont="1" applyFill="1" applyBorder="1" applyAlignment="1" applyProtection="1">
      <alignment horizontal="center"/>
      <protection locked="0"/>
    </xf>
    <xf numFmtId="4" fontId="5" fillId="0" borderId="19" xfId="0" applyNumberFormat="1" applyFont="1" applyFill="1" applyBorder="1" applyAlignment="1" applyProtection="1">
      <alignment horizontal="center"/>
      <protection locked="0"/>
    </xf>
    <xf numFmtId="1" fontId="5" fillId="2" borderId="2" xfId="0" applyNumberFormat="1" applyFont="1" applyFill="1" applyBorder="1" applyAlignment="1" applyProtection="1">
      <alignment horizontal="center"/>
    </xf>
    <xf numFmtId="1" fontId="5" fillId="10" borderId="2" xfId="0" applyNumberFormat="1" applyFont="1" applyFill="1" applyBorder="1" applyAlignment="1" applyProtection="1">
      <alignment horizontal="center"/>
    </xf>
    <xf numFmtId="4" fontId="5" fillId="7" borderId="2" xfId="0" applyNumberFormat="1" applyFont="1" applyFill="1" applyBorder="1" applyAlignment="1" applyProtection="1">
      <alignment horizontal="center"/>
      <protection locked="0"/>
    </xf>
    <xf numFmtId="0" fontId="20" fillId="3" borderId="17" xfId="0" applyFont="1" applyFill="1" applyBorder="1" applyAlignment="1" applyProtection="1">
      <alignment wrapText="1"/>
      <protection locked="0"/>
    </xf>
    <xf numFmtId="0" fontId="20" fillId="3" borderId="17" xfId="0" applyFont="1" applyFill="1" applyBorder="1" applyAlignment="1" applyProtection="1">
      <alignment horizontal="center" wrapText="1"/>
      <protection locked="0"/>
    </xf>
    <xf numFmtId="9" fontId="0" fillId="0" borderId="0" xfId="0" applyNumberFormat="1" applyAlignment="1" applyProtection="1">
      <alignment wrapText="1"/>
      <protection locked="0"/>
    </xf>
    <xf numFmtId="10" fontId="0" fillId="0" borderId="0" xfId="0" applyNumberFormat="1" applyAlignment="1" applyProtection="1">
      <alignment wrapText="1"/>
      <protection locked="0"/>
    </xf>
    <xf numFmtId="0" fontId="0" fillId="3" borderId="17" xfId="0" applyFill="1" applyBorder="1" applyAlignment="1" applyProtection="1">
      <alignment horizontal="center" wrapText="1"/>
      <protection locked="0"/>
    </xf>
    <xf numFmtId="0" fontId="20" fillId="3" borderId="17" xfId="0" applyFont="1" applyFill="1" applyBorder="1" applyProtection="1">
      <protection locked="0"/>
    </xf>
    <xf numFmtId="0" fontId="20" fillId="3" borderId="17" xfId="0" applyFont="1" applyFill="1" applyBorder="1" applyAlignment="1" applyProtection="1">
      <alignment horizontal="center"/>
      <protection locked="0"/>
    </xf>
    <xf numFmtId="2" fontId="0" fillId="3" borderId="17" xfId="0" applyNumberFormat="1" applyFill="1" applyBorder="1" applyAlignment="1" applyProtection="1">
      <alignment horizontal="center"/>
      <protection locked="0"/>
    </xf>
    <xf numFmtId="2" fontId="0" fillId="6" borderId="17" xfId="0" applyNumberFormat="1" applyFill="1" applyBorder="1" applyAlignment="1" applyProtection="1">
      <alignment horizontal="center"/>
      <protection locked="0"/>
    </xf>
    <xf numFmtId="1" fontId="2" fillId="9" borderId="6" xfId="0" applyNumberFormat="1" applyFont="1" applyFill="1" applyBorder="1" applyAlignment="1" applyProtection="1">
      <alignment horizontal="center" vertical="center"/>
      <protection locked="0"/>
    </xf>
    <xf numFmtId="1" fontId="2" fillId="9" borderId="24" xfId="0" applyNumberFormat="1" applyFont="1" applyFill="1" applyBorder="1" applyAlignment="1" applyProtection="1">
      <alignment horizontal="center" vertical="center"/>
      <protection locked="0"/>
    </xf>
    <xf numFmtId="2" fontId="2" fillId="9" borderId="55" xfId="0" applyNumberFormat="1" applyFont="1" applyFill="1" applyBorder="1" applyProtection="1">
      <protection locked="0"/>
    </xf>
    <xf numFmtId="165" fontId="5" fillId="2" borderId="2" xfId="0" applyNumberFormat="1" applyFont="1" applyFill="1" applyBorder="1" applyAlignment="1" applyProtection="1">
      <alignment horizontal="center"/>
      <protection locked="0"/>
    </xf>
    <xf numFmtId="1" fontId="2" fillId="9" borderId="8" xfId="0" applyNumberFormat="1" applyFont="1" applyFill="1" applyBorder="1" applyAlignment="1" applyProtection="1">
      <alignment horizontal="center" vertical="center"/>
      <protection locked="0"/>
    </xf>
    <xf numFmtId="2" fontId="5" fillId="0" borderId="2" xfId="0" applyNumberFormat="1" applyFont="1" applyBorder="1" applyAlignment="1" applyProtection="1">
      <alignment horizontal="center"/>
    </xf>
    <xf numFmtId="2" fontId="5" fillId="0" borderId="44" xfId="0" applyNumberFormat="1" applyFont="1" applyBorder="1" applyAlignment="1" applyProtection="1">
      <alignment horizontal="center"/>
    </xf>
    <xf numFmtId="2" fontId="5" fillId="2" borderId="19" xfId="0" applyNumberFormat="1" applyFont="1" applyFill="1" applyBorder="1" applyAlignment="1" applyProtection="1">
      <alignment horizontal="center"/>
    </xf>
    <xf numFmtId="2" fontId="5" fillId="2" borderId="10" xfId="0" applyNumberFormat="1" applyFont="1" applyFill="1" applyBorder="1" applyAlignment="1" applyProtection="1">
      <alignment horizontal="center"/>
    </xf>
    <xf numFmtId="2" fontId="5" fillId="0" borderId="19" xfId="0" applyNumberFormat="1" applyFont="1" applyBorder="1" applyAlignment="1" applyProtection="1">
      <alignment horizontal="center"/>
    </xf>
    <xf numFmtId="18" fontId="2" fillId="0" borderId="5"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8" xfId="0" applyFont="1" applyBorder="1" applyAlignment="1" applyProtection="1">
      <alignment horizontal="center"/>
      <protection locked="0"/>
    </xf>
    <xf numFmtId="18" fontId="2" fillId="0" borderId="1" xfId="0" applyNumberFormat="1" applyFont="1" applyBorder="1" applyAlignment="1" applyProtection="1">
      <alignment horizontal="center"/>
      <protection locked="0"/>
    </xf>
    <xf numFmtId="0" fontId="2" fillId="0" borderId="1" xfId="0" applyFont="1" applyBorder="1" applyProtection="1">
      <protection locked="0"/>
    </xf>
    <xf numFmtId="0" fontId="2" fillId="0" borderId="1" xfId="0" applyFont="1" applyBorder="1" applyAlignment="1" applyProtection="1">
      <protection locked="0"/>
    </xf>
    <xf numFmtId="0" fontId="2" fillId="0" borderId="3"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9" xfId="0" applyFont="1" applyBorder="1" applyAlignment="1" applyProtection="1">
      <alignment horizontal="center"/>
      <protection locked="0"/>
    </xf>
    <xf numFmtId="18" fontId="2" fillId="0" borderId="46" xfId="0" applyNumberFormat="1" applyFont="1" applyBorder="1" applyAlignment="1" applyProtection="1">
      <alignment horizontal="right"/>
      <protection locked="0"/>
    </xf>
    <xf numFmtId="18" fontId="5" fillId="0" borderId="34" xfId="0" applyNumberFormat="1" applyFont="1" applyBorder="1" applyProtection="1">
      <protection locked="0"/>
    </xf>
    <xf numFmtId="18" fontId="5" fillId="0" borderId="20" xfId="0" applyNumberFormat="1" applyFont="1" applyBorder="1" applyProtection="1">
      <protection locked="0"/>
    </xf>
    <xf numFmtId="0" fontId="14" fillId="0" borderId="0" xfId="0" applyFont="1" applyProtection="1">
      <protection locked="0"/>
    </xf>
    <xf numFmtId="0" fontId="14" fillId="0" borderId="0" xfId="0" applyFont="1" applyFill="1" applyBorder="1" applyAlignment="1" applyProtection="1">
      <alignment horizontal="center" wrapText="1"/>
      <protection locked="0"/>
    </xf>
    <xf numFmtId="0" fontId="2" fillId="9" borderId="10" xfId="0" applyFont="1" applyFill="1" applyBorder="1" applyAlignment="1" applyProtection="1">
      <alignment horizontal="center" vertical="center"/>
      <protection locked="0"/>
    </xf>
    <xf numFmtId="165" fontId="5" fillId="10" borderId="2" xfId="0" applyNumberFormat="1" applyFont="1" applyFill="1" applyBorder="1" applyAlignment="1" applyProtection="1">
      <alignment horizontal="center"/>
      <protection locked="0"/>
    </xf>
    <xf numFmtId="165" fontId="28" fillId="10" borderId="2" xfId="0" applyNumberFormat="1" applyFont="1" applyFill="1" applyBorder="1" applyAlignment="1" applyProtection="1">
      <alignment horizontal="center"/>
      <protection locked="0"/>
    </xf>
    <xf numFmtId="2" fontId="5" fillId="2" borderId="17" xfId="0" applyNumberFormat="1" applyFont="1" applyFill="1" applyBorder="1" applyAlignment="1" applyProtection="1">
      <alignment horizontal="center"/>
      <protection hidden="1"/>
    </xf>
    <xf numFmtId="2" fontId="5" fillId="2" borderId="19" xfId="0" applyNumberFormat="1" applyFont="1" applyFill="1" applyBorder="1" applyAlignment="1" applyProtection="1">
      <alignment horizontal="center"/>
      <protection hidden="1"/>
    </xf>
    <xf numFmtId="165" fontId="5" fillId="10" borderId="2" xfId="0" applyNumberFormat="1" applyFont="1" applyFill="1" applyBorder="1" applyAlignment="1" applyProtection="1">
      <alignment horizontal="center"/>
      <protection hidden="1"/>
    </xf>
    <xf numFmtId="165" fontId="5" fillId="2" borderId="2" xfId="0" applyNumberFormat="1" applyFont="1" applyFill="1" applyBorder="1" applyAlignment="1" applyProtection="1">
      <alignment horizontal="center"/>
      <protection hidden="1"/>
    </xf>
    <xf numFmtId="2" fontId="2" fillId="9" borderId="57" xfId="0" applyNumberFormat="1" applyFont="1" applyFill="1" applyBorder="1" applyProtection="1">
      <protection hidden="1"/>
    </xf>
    <xf numFmtId="165" fontId="5" fillId="7" borderId="2" xfId="0" applyNumberFormat="1" applyFont="1" applyFill="1" applyBorder="1" applyAlignment="1" applyProtection="1">
      <alignment horizontal="center"/>
      <protection hidden="1"/>
    </xf>
    <xf numFmtId="2" fontId="2" fillId="9" borderId="57" xfId="0" applyNumberFormat="1" applyFont="1" applyFill="1" applyBorder="1" applyAlignment="1" applyProtection="1">
      <alignment horizontal="right"/>
      <protection hidden="1"/>
    </xf>
    <xf numFmtId="2" fontId="5" fillId="7" borderId="17" xfId="0" applyNumberFormat="1" applyFont="1" applyFill="1" applyBorder="1" applyAlignment="1" applyProtection="1">
      <protection hidden="1"/>
    </xf>
    <xf numFmtId="2" fontId="5" fillId="2" borderId="17" xfId="0" applyNumberFormat="1" applyFont="1" applyFill="1" applyBorder="1" applyAlignment="1" applyProtection="1">
      <protection hidden="1"/>
    </xf>
    <xf numFmtId="2" fontId="5" fillId="9" borderId="17" xfId="0" applyNumberFormat="1" applyFont="1" applyFill="1" applyBorder="1" applyAlignment="1" applyProtection="1">
      <protection hidden="1"/>
    </xf>
    <xf numFmtId="2" fontId="5" fillId="10" borderId="17" xfId="0" applyNumberFormat="1" applyFont="1" applyFill="1" applyBorder="1" applyAlignment="1" applyProtection="1">
      <protection hidden="1"/>
    </xf>
    <xf numFmtId="2" fontId="5" fillId="10" borderId="4" xfId="0" applyNumberFormat="1" applyFont="1" applyFill="1" applyBorder="1" applyAlignment="1" applyProtection="1">
      <protection hidden="1"/>
    </xf>
    <xf numFmtId="2" fontId="2" fillId="9" borderId="17" xfId="0" applyNumberFormat="1" applyFont="1" applyFill="1" applyBorder="1" applyAlignment="1" applyProtection="1">
      <protection hidden="1"/>
    </xf>
    <xf numFmtId="2" fontId="5" fillId="2" borderId="15" xfId="0" applyNumberFormat="1" applyFont="1" applyFill="1" applyBorder="1" applyAlignment="1" applyProtection="1">
      <protection hidden="1"/>
    </xf>
    <xf numFmtId="2" fontId="5" fillId="10" borderId="15" xfId="0" applyNumberFormat="1" applyFont="1" applyFill="1" applyBorder="1" applyAlignment="1" applyProtection="1">
      <protection hidden="1"/>
    </xf>
    <xf numFmtId="2" fontId="2" fillId="2" borderId="17" xfId="0" applyNumberFormat="1" applyFont="1" applyFill="1" applyBorder="1" applyAlignment="1" applyProtection="1">
      <protection hidden="1"/>
    </xf>
    <xf numFmtId="2" fontId="2" fillId="2" borderId="1" xfId="0" applyNumberFormat="1" applyFont="1" applyFill="1" applyBorder="1" applyAlignment="1" applyProtection="1">
      <protection hidden="1"/>
    </xf>
    <xf numFmtId="2" fontId="2" fillId="9" borderId="55" xfId="0" applyNumberFormat="1" applyFont="1" applyFill="1" applyBorder="1" applyProtection="1">
      <protection hidden="1"/>
    </xf>
    <xf numFmtId="2" fontId="5" fillId="2" borderId="10" xfId="0" applyNumberFormat="1" applyFont="1" applyFill="1" applyBorder="1" applyAlignment="1" applyProtection="1">
      <alignment horizontal="center"/>
      <protection hidden="1"/>
    </xf>
    <xf numFmtId="4" fontId="5" fillId="2" borderId="10" xfId="0" applyNumberFormat="1" applyFont="1" applyFill="1" applyBorder="1" applyAlignment="1" applyProtection="1">
      <alignment horizontal="center"/>
      <protection hidden="1"/>
    </xf>
    <xf numFmtId="4" fontId="5" fillId="11" borderId="10" xfId="0" applyNumberFormat="1" applyFont="1" applyFill="1" applyBorder="1" applyAlignment="1" applyProtection="1">
      <alignment horizontal="center"/>
      <protection hidden="1"/>
    </xf>
    <xf numFmtId="2" fontId="5" fillId="2" borderId="1" xfId="0" applyNumberFormat="1" applyFont="1" applyFill="1" applyBorder="1" applyAlignment="1" applyProtection="1">
      <alignment horizontal="center"/>
      <protection hidden="1"/>
    </xf>
    <xf numFmtId="2" fontId="5" fillId="9" borderId="17" xfId="0" applyNumberFormat="1" applyFont="1" applyFill="1" applyBorder="1" applyAlignment="1" applyProtection="1">
      <alignment horizontal="center"/>
      <protection hidden="1"/>
    </xf>
    <xf numFmtId="4" fontId="5" fillId="2" borderId="10" xfId="0" applyNumberFormat="1" applyFont="1" applyFill="1" applyBorder="1" applyAlignment="1" applyProtection="1">
      <alignment horizontal="center"/>
    </xf>
    <xf numFmtId="4" fontId="5" fillId="11" borderId="10" xfId="0" applyNumberFormat="1" applyFont="1" applyFill="1" applyBorder="1" applyAlignment="1" applyProtection="1">
      <alignment horizontal="center"/>
    </xf>
    <xf numFmtId="2" fontId="5" fillId="0" borderId="2" xfId="0" applyNumberFormat="1" applyFont="1" applyFill="1" applyBorder="1" applyAlignment="1" applyProtection="1">
      <alignment horizontal="left"/>
      <protection locked="0"/>
    </xf>
    <xf numFmtId="164" fontId="5" fillId="1" borderId="0" xfId="0" applyNumberFormat="1" applyFont="1" applyFill="1" applyBorder="1" applyProtection="1">
      <protection locked="0"/>
    </xf>
    <xf numFmtId="164" fontId="13" fillId="5" borderId="7" xfId="0" applyNumberFormat="1" applyFont="1" applyFill="1" applyBorder="1" applyAlignment="1" applyProtection="1">
      <alignment horizontal="center"/>
      <protection locked="0"/>
    </xf>
    <xf numFmtId="164" fontId="2" fillId="0" borderId="1" xfId="0" applyNumberFormat="1" applyFont="1" applyBorder="1" applyAlignment="1" applyProtection="1">
      <alignment horizontal="center" wrapText="1"/>
      <protection locked="0"/>
    </xf>
    <xf numFmtId="18" fontId="5" fillId="7" borderId="2" xfId="0" applyNumberFormat="1" applyFont="1" applyFill="1" applyBorder="1" applyProtection="1">
      <protection locked="0"/>
    </xf>
    <xf numFmtId="2" fontId="2" fillId="0" borderId="2" xfId="0" applyNumberFormat="1" applyFont="1" applyBorder="1" applyAlignment="1" applyProtection="1">
      <alignment horizontal="left"/>
      <protection locked="0"/>
    </xf>
    <xf numFmtId="18" fontId="2" fillId="0" borderId="15" xfId="0" applyNumberFormat="1" applyFont="1" applyBorder="1" applyProtection="1">
      <protection locked="0"/>
    </xf>
    <xf numFmtId="0" fontId="2" fillId="0" borderId="20" xfId="0" applyFont="1" applyBorder="1" applyProtection="1">
      <protection locked="0"/>
    </xf>
    <xf numFmtId="18" fontId="2" fillId="0" borderId="20" xfId="0" applyNumberFormat="1" applyFont="1" applyBorder="1" applyProtection="1">
      <protection locked="0"/>
    </xf>
    <xf numFmtId="18" fontId="2" fillId="0" borderId="3" xfId="0" applyNumberFormat="1" applyFont="1" applyBorder="1" applyProtection="1">
      <protection locked="0"/>
    </xf>
    <xf numFmtId="165" fontId="5" fillId="7" borderId="2" xfId="0" applyNumberFormat="1" applyFont="1" applyFill="1" applyBorder="1" applyAlignment="1">
      <alignment horizontal="center"/>
    </xf>
    <xf numFmtId="2" fontId="5" fillId="7" borderId="15" xfId="0" applyNumberFormat="1" applyFont="1" applyFill="1" applyBorder="1"/>
    <xf numFmtId="0" fontId="13" fillId="0" borderId="14" xfId="0" applyFont="1" applyBorder="1" applyAlignment="1" applyProtection="1">
      <alignment horizontal="center" wrapText="1"/>
      <protection locked="0"/>
    </xf>
    <xf numFmtId="0" fontId="13" fillId="0" borderId="11" xfId="0" applyFont="1" applyBorder="1" applyAlignment="1" applyProtection="1">
      <alignment horizontal="center" wrapText="1"/>
      <protection locked="0"/>
    </xf>
    <xf numFmtId="0" fontId="13" fillId="0" borderId="16" xfId="0" applyFont="1" applyBorder="1" applyAlignment="1" applyProtection="1">
      <alignment horizontal="center" wrapText="1"/>
      <protection locked="0"/>
    </xf>
    <xf numFmtId="0" fontId="13" fillId="0" borderId="39" xfId="0" applyFont="1" applyBorder="1" applyAlignment="1" applyProtection="1">
      <alignment horizontal="center" wrapText="1"/>
      <protection locked="0"/>
    </xf>
    <xf numFmtId="0" fontId="11" fillId="0" borderId="16" xfId="0" applyFont="1" applyBorder="1" applyAlignment="1" applyProtection="1">
      <alignment wrapText="1"/>
      <protection locked="0"/>
    </xf>
    <xf numFmtId="0" fontId="11" fillId="0" borderId="39" xfId="0" applyFont="1" applyBorder="1" applyAlignment="1" applyProtection="1">
      <alignment wrapText="1"/>
      <protection locked="0"/>
    </xf>
    <xf numFmtId="0" fontId="11" fillId="0" borderId="48" xfId="0" applyFont="1" applyBorder="1" applyAlignment="1" applyProtection="1">
      <alignment wrapText="1"/>
      <protection locked="0"/>
    </xf>
    <xf numFmtId="0" fontId="11" fillId="0" borderId="29" xfId="0" applyFont="1" applyBorder="1" applyAlignment="1" applyProtection="1">
      <alignment wrapText="1"/>
      <protection locked="0"/>
    </xf>
    <xf numFmtId="0" fontId="13" fillId="2" borderId="12" xfId="0" applyFont="1" applyFill="1" applyBorder="1" applyAlignment="1" applyProtection="1">
      <alignment horizontal="left" wrapText="1"/>
      <protection locked="0"/>
    </xf>
    <xf numFmtId="0" fontId="13" fillId="2" borderId="44" xfId="0" applyFont="1" applyFill="1" applyBorder="1" applyAlignment="1" applyProtection="1">
      <alignment horizontal="left" wrapText="1"/>
      <protection locked="0"/>
    </xf>
    <xf numFmtId="0" fontId="13" fillId="0" borderId="12" xfId="0" applyFont="1" applyFill="1" applyBorder="1" applyAlignment="1" applyProtection="1">
      <alignment horizontal="left" wrapText="1"/>
      <protection locked="0"/>
    </xf>
    <xf numFmtId="0" fontId="13" fillId="0" borderId="44" xfId="0" applyFont="1" applyFill="1" applyBorder="1" applyAlignment="1" applyProtection="1">
      <alignment horizontal="left" wrapText="1"/>
      <protection locked="0"/>
    </xf>
    <xf numFmtId="0" fontId="11" fillId="0" borderId="12" xfId="0" applyFont="1" applyBorder="1" applyAlignment="1" applyProtection="1">
      <alignment horizontal="left" wrapText="1"/>
      <protection locked="0"/>
    </xf>
    <xf numFmtId="0" fontId="11" fillId="0" borderId="44"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44" xfId="0" applyFont="1" applyBorder="1" applyAlignment="1" applyProtection="1">
      <alignment horizontal="left" wrapText="1"/>
      <protection locked="0"/>
    </xf>
    <xf numFmtId="0" fontId="13" fillId="0" borderId="12" xfId="0" applyFont="1" applyBorder="1" applyAlignment="1" applyProtection="1">
      <alignment wrapText="1"/>
      <protection locked="0"/>
    </xf>
    <xf numFmtId="0" fontId="13" fillId="0" borderId="44" xfId="0" applyFont="1" applyBorder="1" applyAlignment="1" applyProtection="1">
      <alignment wrapText="1"/>
      <protection locked="0"/>
    </xf>
    <xf numFmtId="0" fontId="13" fillId="4" borderId="12" xfId="0" applyFont="1" applyFill="1" applyBorder="1" applyAlignment="1" applyProtection="1">
      <alignment horizontal="center" wrapText="1"/>
      <protection locked="0"/>
    </xf>
    <xf numFmtId="0" fontId="13" fillId="4" borderId="44" xfId="0" applyFont="1" applyFill="1" applyBorder="1" applyAlignment="1" applyProtection="1">
      <alignment horizontal="center" wrapText="1"/>
      <protection locked="0"/>
    </xf>
    <xf numFmtId="0" fontId="14" fillId="4" borderId="12" xfId="0" applyFont="1" applyFill="1" applyBorder="1" applyAlignment="1" applyProtection="1">
      <alignment wrapText="1"/>
      <protection locked="0"/>
    </xf>
    <xf numFmtId="0" fontId="14" fillId="4" borderId="44" xfId="0" applyFont="1" applyFill="1" applyBorder="1" applyAlignment="1" applyProtection="1">
      <alignment wrapText="1"/>
      <protection locked="0"/>
    </xf>
    <xf numFmtId="0" fontId="13" fillId="2" borderId="12" xfId="0" applyFont="1" applyFill="1" applyBorder="1" applyAlignment="1" applyProtection="1">
      <alignment wrapText="1"/>
      <protection locked="0"/>
    </xf>
    <xf numFmtId="0" fontId="13" fillId="2" borderId="44" xfId="0" applyFont="1" applyFill="1" applyBorder="1" applyAlignment="1" applyProtection="1">
      <alignment wrapText="1"/>
      <protection locked="0"/>
    </xf>
    <xf numFmtId="0" fontId="13" fillId="0" borderId="12" xfId="0" applyFont="1" applyBorder="1" applyAlignment="1" applyProtection="1">
      <alignment horizontal="center" wrapText="1"/>
      <protection locked="0"/>
    </xf>
    <xf numFmtId="0" fontId="13" fillId="0" borderId="44" xfId="0" applyFont="1" applyBorder="1" applyAlignment="1" applyProtection="1">
      <alignment horizontal="center" wrapText="1"/>
      <protection locked="0"/>
    </xf>
    <xf numFmtId="0" fontId="15" fillId="0" borderId="12" xfId="0" applyFont="1" applyBorder="1" applyAlignment="1" applyProtection="1">
      <alignment horizontal="left" wrapText="1"/>
      <protection locked="0"/>
    </xf>
    <xf numFmtId="0" fontId="15" fillId="0" borderId="44" xfId="0" applyFont="1" applyBorder="1" applyAlignment="1" applyProtection="1">
      <alignment horizontal="left" wrapText="1"/>
      <protection locked="0"/>
    </xf>
    <xf numFmtId="0" fontId="13" fillId="2" borderId="12" xfId="0" applyFont="1" applyFill="1" applyBorder="1" applyAlignment="1" applyProtection="1">
      <alignment vertical="top" wrapText="1"/>
      <protection locked="0"/>
    </xf>
    <xf numFmtId="0" fontId="13" fillId="2" borderId="44" xfId="0" applyFont="1" applyFill="1" applyBorder="1" applyAlignment="1" applyProtection="1">
      <alignment vertical="top" wrapText="1"/>
      <protection locked="0"/>
    </xf>
    <xf numFmtId="0" fontId="13" fillId="12" borderId="12" xfId="0" applyFont="1" applyFill="1" applyBorder="1" applyAlignment="1" applyProtection="1">
      <alignment horizontal="center" wrapText="1"/>
      <protection locked="0"/>
    </xf>
    <xf numFmtId="0" fontId="13" fillId="12" borderId="44" xfId="0" applyFont="1" applyFill="1" applyBorder="1" applyAlignment="1" applyProtection="1">
      <alignment horizontal="center" wrapText="1"/>
      <protection locked="0"/>
    </xf>
    <xf numFmtId="0" fontId="14" fillId="0" borderId="12" xfId="0" applyFont="1" applyBorder="1" applyAlignment="1" applyProtection="1">
      <alignment wrapText="1"/>
      <protection locked="0"/>
    </xf>
    <xf numFmtId="0" fontId="14" fillId="0" borderId="44" xfId="0" applyFont="1" applyBorder="1" applyAlignment="1" applyProtection="1">
      <alignment wrapText="1"/>
      <protection locked="0"/>
    </xf>
    <xf numFmtId="0" fontId="13" fillId="0" borderId="12" xfId="0" applyFont="1" applyFill="1" applyBorder="1" applyAlignment="1" applyProtection="1">
      <alignment horizontal="center" wrapText="1"/>
      <protection locked="0"/>
    </xf>
    <xf numFmtId="0" fontId="0" fillId="0" borderId="44" xfId="0" applyFill="1" applyBorder="1" applyAlignment="1" applyProtection="1">
      <alignment horizontal="center" wrapText="1"/>
      <protection locked="0"/>
    </xf>
    <xf numFmtId="0" fontId="13" fillId="0" borderId="37" xfId="0" applyFont="1" applyBorder="1" applyAlignment="1" applyProtection="1">
      <alignment horizontal="center" wrapText="1"/>
      <protection locked="0"/>
    </xf>
    <xf numFmtId="0" fontId="13" fillId="0" borderId="43" xfId="0" applyFont="1" applyBorder="1" applyAlignment="1" applyProtection="1">
      <alignment horizontal="center" wrapText="1"/>
      <protection locked="0"/>
    </xf>
    <xf numFmtId="0" fontId="13" fillId="9" borderId="12" xfId="0" applyFont="1" applyFill="1" applyBorder="1" applyAlignment="1" applyProtection="1">
      <alignment wrapText="1"/>
      <protection locked="0"/>
    </xf>
    <xf numFmtId="0" fontId="13" fillId="9" borderId="44" xfId="0" applyFont="1" applyFill="1" applyBorder="1" applyAlignment="1" applyProtection="1">
      <alignment wrapText="1"/>
      <protection locked="0"/>
    </xf>
    <xf numFmtId="0" fontId="11" fillId="0" borderId="44" xfId="0" applyFont="1" applyBorder="1" applyAlignment="1" applyProtection="1">
      <alignment horizontal="center" wrapText="1"/>
      <protection locked="0"/>
    </xf>
    <xf numFmtId="0" fontId="11" fillId="0" borderId="14" xfId="0" applyFont="1" applyBorder="1" applyAlignment="1" applyProtection="1">
      <alignment horizontal="left" wrapText="1"/>
      <protection locked="0"/>
    </xf>
    <xf numFmtId="0" fontId="11" fillId="0" borderId="11" xfId="0" applyFont="1" applyBorder="1" applyAlignment="1" applyProtection="1">
      <alignment horizontal="left" wrapText="1"/>
      <protection locked="0"/>
    </xf>
    <xf numFmtId="0" fontId="17" fillId="0" borderId="12" xfId="0" applyFont="1" applyBorder="1" applyAlignment="1" applyProtection="1">
      <alignment horizontal="left" wrapText="1"/>
      <protection locked="0"/>
    </xf>
    <xf numFmtId="0" fontId="17" fillId="0" borderId="44" xfId="0" applyFont="1" applyBorder="1" applyAlignment="1" applyProtection="1">
      <alignment horizontal="left" wrapText="1"/>
      <protection locked="0"/>
    </xf>
    <xf numFmtId="0" fontId="25" fillId="0" borderId="25" xfId="0" applyFont="1" applyFill="1" applyBorder="1" applyAlignment="1">
      <alignment horizontal="center" vertical="top" wrapText="1"/>
    </xf>
    <xf numFmtId="0" fontId="25" fillId="0" borderId="26" xfId="0" applyFont="1" applyFill="1" applyBorder="1" applyAlignment="1">
      <alignment horizontal="center" vertical="top" wrapText="1"/>
    </xf>
    <xf numFmtId="0" fontId="25" fillId="0" borderId="52"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0" fillId="3" borderId="17" xfId="0" applyFont="1" applyFill="1" applyBorder="1" applyAlignment="1" applyProtection="1">
      <alignment horizontal="center" wrapText="1"/>
      <protection locked="0"/>
    </xf>
    <xf numFmtId="0" fontId="20" fillId="3" borderId="1" xfId="0" applyFont="1" applyFill="1" applyBorder="1" applyAlignment="1" applyProtection="1">
      <alignment horizontal="left" wrapText="1"/>
      <protection locked="0"/>
    </xf>
    <xf numFmtId="0" fontId="20" fillId="3" borderId="15" xfId="0" applyFont="1" applyFill="1" applyBorder="1" applyAlignment="1" applyProtection="1">
      <alignment horizontal="left" wrapText="1"/>
      <protection locked="0"/>
    </xf>
    <xf numFmtId="0" fontId="20" fillId="3" borderId="2" xfId="0" applyFont="1" applyFill="1" applyBorder="1" applyAlignment="1" applyProtection="1">
      <alignment horizontal="left" wrapText="1"/>
      <protection locked="0"/>
    </xf>
    <xf numFmtId="0" fontId="20" fillId="6" borderId="1" xfId="0" applyFont="1" applyFill="1" applyBorder="1" applyAlignment="1" applyProtection="1">
      <alignment horizontal="left"/>
      <protection locked="0"/>
    </xf>
    <xf numFmtId="0" fontId="20" fillId="6" borderId="15" xfId="0" applyFont="1" applyFill="1" applyBorder="1" applyAlignment="1" applyProtection="1">
      <alignment horizontal="left"/>
      <protection locked="0"/>
    </xf>
    <xf numFmtId="0" fontId="20" fillId="6" borderId="2" xfId="0" applyFont="1" applyFill="1" applyBorder="1" applyAlignment="1" applyProtection="1">
      <alignment horizontal="left"/>
      <protection locked="0"/>
    </xf>
    <xf numFmtId="18" fontId="13" fillId="0" borderId="3" xfId="0" applyNumberFormat="1" applyFont="1" applyBorder="1" applyAlignment="1" applyProtection="1">
      <alignment horizontal="center"/>
      <protection locked="0"/>
    </xf>
    <xf numFmtId="18" fontId="13" fillId="0" borderId="4" xfId="0" applyNumberFormat="1" applyFont="1"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13" fillId="0" borderId="6"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xf numFmtId="0" fontId="2"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164" fontId="13" fillId="0" borderId="20"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center"/>
      <protection locked="0"/>
    </xf>
    <xf numFmtId="0" fontId="17" fillId="0" borderId="24"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5" xfId="0" applyFont="1" applyBorder="1" applyAlignment="1" applyProtection="1">
      <alignment horizontal="center"/>
      <protection locked="0"/>
    </xf>
    <xf numFmtId="1" fontId="2" fillId="9" borderId="6" xfId="0" applyNumberFormat="1" applyFont="1" applyFill="1" applyBorder="1" applyAlignment="1" applyProtection="1">
      <alignment horizontal="center"/>
      <protection locked="0"/>
    </xf>
    <xf numFmtId="1" fontId="2" fillId="9" borderId="8" xfId="0" applyNumberFormat="1" applyFont="1" applyFill="1" applyBorder="1" applyAlignment="1" applyProtection="1">
      <alignment horizontal="center"/>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18" fontId="2" fillId="0" borderId="3" xfId="0" applyNumberFormat="1" applyFont="1" applyBorder="1" applyAlignment="1" applyProtection="1">
      <alignment horizontal="center"/>
      <protection locked="0"/>
    </xf>
    <xf numFmtId="18" fontId="2" fillId="0" borderId="5" xfId="0" applyNumberFormat="1" applyFont="1" applyBorder="1" applyAlignment="1" applyProtection="1">
      <alignment horizontal="center"/>
      <protection locked="0"/>
    </xf>
    <xf numFmtId="0" fontId="3" fillId="9" borderId="6" xfId="0" applyFont="1" applyFill="1" applyBorder="1" applyAlignment="1" applyProtection="1">
      <alignment horizontal="center"/>
      <protection locked="0"/>
    </xf>
    <xf numFmtId="0" fontId="3" fillId="9" borderId="7" xfId="0" applyFont="1" applyFill="1" applyBorder="1" applyAlignment="1" applyProtection="1">
      <alignment horizontal="center"/>
      <protection locked="0"/>
    </xf>
    <xf numFmtId="0" fontId="3" fillId="9" borderId="8" xfId="0" applyFont="1" applyFill="1" applyBorder="1" applyAlignment="1" applyProtection="1">
      <alignment horizontal="center"/>
      <protection locked="0"/>
    </xf>
    <xf numFmtId="0" fontId="2" fillId="9" borderId="6" xfId="0" applyFont="1" applyFill="1" applyBorder="1" applyAlignment="1" applyProtection="1">
      <alignment horizontal="center"/>
      <protection locked="0"/>
    </xf>
    <xf numFmtId="0" fontId="2" fillId="9" borderId="7" xfId="0" applyFont="1" applyFill="1" applyBorder="1" applyAlignment="1" applyProtection="1">
      <alignment horizontal="center"/>
      <protection locked="0"/>
    </xf>
    <xf numFmtId="0" fontId="2" fillId="9" borderId="8" xfId="0" applyFont="1" applyFill="1" applyBorder="1" applyAlignment="1" applyProtection="1">
      <alignment horizontal="center"/>
      <protection locked="0"/>
    </xf>
    <xf numFmtId="18" fontId="2" fillId="0" borderId="4" xfId="0" applyNumberFormat="1" applyFont="1" applyBorder="1" applyAlignment="1" applyProtection="1">
      <alignment horizontal="center"/>
      <protection locked="0"/>
    </xf>
    <xf numFmtId="0" fontId="13" fillId="0" borderId="3" xfId="0" applyNumberFormat="1" applyFont="1" applyBorder="1" applyAlignment="1" applyProtection="1">
      <alignment horizontal="left"/>
      <protection locked="0"/>
    </xf>
    <xf numFmtId="0" fontId="13" fillId="0" borderId="4" xfId="0" applyNumberFormat="1" applyFont="1" applyBorder="1" applyAlignment="1" applyProtection="1">
      <alignment horizontal="left"/>
      <protection locked="0"/>
    </xf>
    <xf numFmtId="0" fontId="13" fillId="0" borderId="5" xfId="0" applyNumberFormat="1" applyFont="1" applyBorder="1" applyAlignment="1" applyProtection="1">
      <alignment horizontal="left"/>
      <protection locked="0"/>
    </xf>
    <xf numFmtId="0" fontId="13" fillId="0" borderId="6" xfId="0" applyFont="1" applyBorder="1" applyAlignment="1" applyProtection="1">
      <protection locked="0"/>
    </xf>
    <xf numFmtId="0" fontId="13" fillId="0" borderId="7" xfId="0" applyFont="1" applyBorder="1" applyAlignment="1" applyProtection="1">
      <protection locked="0"/>
    </xf>
    <xf numFmtId="0" fontId="13" fillId="0" borderId="8" xfId="0" applyFont="1" applyBorder="1" applyAlignment="1" applyProtection="1">
      <protection locked="0"/>
    </xf>
    <xf numFmtId="18" fontId="2" fillId="0" borderId="1" xfId="0" applyNumberFormat="1" applyFont="1" applyBorder="1" applyAlignment="1" applyProtection="1">
      <alignment horizontal="center"/>
      <protection locked="0"/>
    </xf>
    <xf numFmtId="18" fontId="2" fillId="0" borderId="2" xfId="0" applyNumberFormat="1" applyFont="1" applyBorder="1" applyAlignment="1" applyProtection="1">
      <alignment horizontal="center"/>
      <protection locked="0"/>
    </xf>
    <xf numFmtId="164" fontId="13" fillId="5" borderId="1" xfId="0" applyNumberFormat="1" applyFont="1" applyFill="1" applyBorder="1" applyAlignment="1" applyProtection="1">
      <alignment horizontal="center"/>
      <protection locked="0"/>
    </xf>
    <xf numFmtId="164" fontId="13" fillId="5" borderId="15" xfId="0" applyNumberFormat="1" applyFont="1" applyFill="1" applyBorder="1" applyAlignment="1" applyProtection="1">
      <alignment horizontal="center"/>
      <protection locked="0"/>
    </xf>
    <xf numFmtId="164" fontId="13" fillId="5" borderId="2" xfId="0" applyNumberFormat="1" applyFont="1" applyFill="1" applyBorder="1" applyAlignment="1" applyProtection="1">
      <alignment horizontal="center"/>
      <protection locked="0"/>
    </xf>
    <xf numFmtId="14" fontId="5" fillId="0" borderId="6" xfId="0" applyNumberFormat="1" applyFont="1" applyBorder="1" applyAlignment="1" applyProtection="1">
      <alignment horizontal="center"/>
      <protection hidden="1"/>
    </xf>
    <xf numFmtId="14" fontId="5" fillId="0" borderId="8" xfId="0" applyNumberFormat="1" applyFont="1" applyBorder="1" applyAlignment="1" applyProtection="1">
      <alignment horizontal="center"/>
      <protection hidden="1"/>
    </xf>
    <xf numFmtId="18" fontId="2" fillId="0" borderId="15" xfId="0" applyNumberFormat="1" applyFont="1" applyBorder="1" applyAlignment="1" applyProtection="1">
      <alignment horizontal="center"/>
      <protection locked="0"/>
    </xf>
    <xf numFmtId="0" fontId="2" fillId="0" borderId="59"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60"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0" borderId="48" xfId="0" applyFont="1" applyBorder="1" applyAlignment="1" applyProtection="1">
      <alignment vertical="center" wrapText="1"/>
      <protection locked="0"/>
    </xf>
    <xf numFmtId="0" fontId="2" fillId="0" borderId="49"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1" xfId="0" applyFont="1" applyBorder="1" applyProtection="1">
      <protection locked="0"/>
    </xf>
    <xf numFmtId="0" fontId="2" fillId="0" borderId="2" xfId="0" applyFont="1" applyBorder="1" applyProtection="1">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 xfId="0" applyFont="1" applyBorder="1" applyAlignment="1" applyProtection="1">
      <protection locked="0"/>
    </xf>
    <xf numFmtId="0" fontId="2" fillId="0" borderId="2" xfId="0" applyFont="1" applyBorder="1" applyAlignment="1" applyProtection="1">
      <protection locked="0"/>
    </xf>
    <xf numFmtId="18" fontId="13" fillId="0" borderId="59" xfId="0" applyNumberFormat="1" applyFont="1" applyBorder="1" applyAlignment="1" applyProtection="1">
      <alignment horizontal="center"/>
      <protection locked="0"/>
    </xf>
    <xf numFmtId="18" fontId="13" fillId="0" borderId="35" xfId="0" applyNumberFormat="1" applyFont="1" applyBorder="1" applyAlignment="1" applyProtection="1">
      <alignment horizontal="center"/>
      <protection locked="0"/>
    </xf>
    <xf numFmtId="0" fontId="0" fillId="0" borderId="35" xfId="0" applyBorder="1" applyAlignment="1">
      <alignment horizontal="center"/>
    </xf>
    <xf numFmtId="0" fontId="0" fillId="0" borderId="60" xfId="0" applyBorder="1" applyAlignment="1">
      <alignment horizontal="center"/>
    </xf>
    <xf numFmtId="0" fontId="13" fillId="0" borderId="48" xfId="0" applyFont="1" applyBorder="1" applyAlignment="1" applyProtection="1">
      <alignment horizontal="center"/>
      <protection locked="0"/>
    </xf>
    <xf numFmtId="0" fontId="13" fillId="0" borderId="49" xfId="0" applyFont="1" applyBorder="1" applyAlignment="1" applyProtection="1">
      <alignment horizontal="center"/>
      <protection locked="0"/>
    </xf>
    <xf numFmtId="0" fontId="0" fillId="0" borderId="49" xfId="0" applyBorder="1" applyAlignment="1">
      <alignment horizontal="center"/>
    </xf>
    <xf numFmtId="0" fontId="0" fillId="0" borderId="29" xfId="0" applyBorder="1" applyAlignment="1">
      <alignment horizontal="center"/>
    </xf>
    <xf numFmtId="0" fontId="2"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3" fillId="0" borderId="59" xfId="0" applyFont="1" applyBorder="1" applyAlignment="1" applyProtection="1">
      <alignment horizontal="center"/>
      <protection locked="0"/>
    </xf>
    <xf numFmtId="0" fontId="13" fillId="0" borderId="60" xfId="0" applyFont="1" applyBorder="1" applyAlignment="1" applyProtection="1">
      <alignment horizontal="center"/>
      <protection locked="0"/>
    </xf>
    <xf numFmtId="1" fontId="2" fillId="9" borderId="48" xfId="0" applyNumberFormat="1" applyFont="1" applyFill="1" applyBorder="1" applyAlignment="1" applyProtection="1">
      <alignment horizontal="center"/>
    </xf>
    <xf numFmtId="1" fontId="2" fillId="9" borderId="29" xfId="0" applyNumberFormat="1" applyFont="1" applyFill="1" applyBorder="1" applyAlignment="1" applyProtection="1">
      <alignment horizontal="center"/>
    </xf>
    <xf numFmtId="0" fontId="2" fillId="0" borderId="2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24" xfId="0" applyFont="1" applyBorder="1" applyAlignment="1" applyProtection="1">
      <alignment horizontal="left"/>
      <protection locked="0"/>
    </xf>
    <xf numFmtId="18" fontId="2" fillId="0" borderId="20" xfId="0" applyNumberFormat="1" applyFont="1" applyBorder="1" applyAlignment="1" applyProtection="1">
      <alignment horizontal="center"/>
      <protection locked="0"/>
    </xf>
    <xf numFmtId="18" fontId="2" fillId="0" borderId="24" xfId="0" applyNumberFormat="1" applyFont="1" applyBorder="1" applyAlignment="1" applyProtection="1">
      <alignment horizontal="center"/>
      <protection locked="0"/>
    </xf>
    <xf numFmtId="0" fontId="3" fillId="9" borderId="6" xfId="0" applyFont="1" applyFill="1" applyBorder="1" applyAlignment="1" applyProtection="1">
      <alignment horizontal="center"/>
    </xf>
    <xf numFmtId="0" fontId="3" fillId="9" borderId="7" xfId="0" applyFont="1" applyFill="1" applyBorder="1" applyAlignment="1" applyProtection="1">
      <alignment horizontal="center"/>
    </xf>
    <xf numFmtId="0" fontId="3" fillId="9" borderId="8" xfId="0" applyFont="1" applyFill="1" applyBorder="1" applyAlignment="1" applyProtection="1">
      <alignment horizontal="center"/>
    </xf>
    <xf numFmtId="0" fontId="2" fillId="9" borderId="20" xfId="0" applyFont="1" applyFill="1" applyBorder="1" applyAlignment="1" applyProtection="1">
      <alignment horizontal="center"/>
    </xf>
    <xf numFmtId="0" fontId="2" fillId="9" borderId="0" xfId="0" applyFont="1" applyFill="1" applyBorder="1" applyAlignment="1" applyProtection="1">
      <alignment horizontal="center"/>
    </xf>
    <xf numFmtId="0" fontId="2" fillId="9" borderId="24" xfId="0" applyFont="1" applyFill="1" applyBorder="1" applyAlignment="1" applyProtection="1">
      <alignment horizontal="center"/>
    </xf>
    <xf numFmtId="18" fontId="2" fillId="0" borderId="0" xfId="0" applyNumberFormat="1" applyFont="1" applyBorder="1" applyAlignment="1" applyProtection="1">
      <alignment horizontal="center"/>
      <protection locked="0"/>
    </xf>
    <xf numFmtId="0" fontId="13" fillId="0" borderId="59" xfId="0" applyFont="1" applyBorder="1" applyAlignment="1" applyProtection="1">
      <alignment horizontal="left"/>
      <protection locked="0"/>
    </xf>
    <xf numFmtId="0" fontId="13" fillId="0" borderId="35" xfId="0" applyFont="1" applyBorder="1" applyAlignment="1" applyProtection="1">
      <alignment horizontal="left"/>
      <protection locked="0"/>
    </xf>
    <xf numFmtId="0" fontId="13" fillId="0" borderId="60" xfId="0" applyFont="1" applyBorder="1" applyAlignment="1" applyProtection="1">
      <alignment horizontal="left"/>
      <protection locked="0"/>
    </xf>
    <xf numFmtId="0" fontId="13" fillId="0" borderId="48" xfId="0" applyFont="1" applyBorder="1" applyAlignment="1" applyProtection="1">
      <alignment horizontal="left"/>
      <protection locked="0"/>
    </xf>
    <xf numFmtId="0" fontId="13" fillId="0" borderId="49" xfId="0" applyFont="1" applyBorder="1" applyAlignment="1" applyProtection="1">
      <alignment horizontal="left"/>
      <protection locked="0"/>
    </xf>
    <xf numFmtId="0" fontId="13" fillId="0" borderId="29" xfId="0" applyFont="1" applyBorder="1" applyAlignment="1" applyProtection="1">
      <alignment horizontal="left"/>
      <protection locked="0"/>
    </xf>
    <xf numFmtId="164" fontId="2" fillId="5" borderId="1" xfId="0" applyNumberFormat="1" applyFont="1" applyFill="1" applyBorder="1" applyAlignment="1" applyProtection="1">
      <alignment horizontal="center"/>
      <protection locked="0"/>
    </xf>
    <xf numFmtId="164" fontId="2" fillId="5" borderId="15" xfId="0" applyNumberFormat="1" applyFont="1" applyFill="1" applyBorder="1" applyAlignment="1" applyProtection="1">
      <alignment horizontal="center"/>
      <protection locked="0"/>
    </xf>
    <xf numFmtId="164" fontId="2" fillId="5" borderId="2" xfId="0" applyNumberFormat="1" applyFont="1" applyFill="1" applyBorder="1" applyAlignment="1" applyProtection="1">
      <alignment horizontal="center"/>
      <protection locked="0"/>
    </xf>
    <xf numFmtId="14" fontId="5" fillId="0" borderId="6" xfId="0" applyNumberFormat="1" applyFont="1" applyBorder="1" applyAlignment="1" applyProtection="1">
      <alignment horizontal="center"/>
    </xf>
    <xf numFmtId="14" fontId="5" fillId="0" borderId="8" xfId="0" applyNumberFormat="1" applyFont="1" applyBorder="1" applyAlignment="1" applyProtection="1">
      <alignment horizontal="center"/>
    </xf>
    <xf numFmtId="0" fontId="2" fillId="0" borderId="58"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5" fillId="0" borderId="14"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9" borderId="6" xfId="0" applyFont="1" applyFill="1" applyBorder="1" applyAlignment="1" applyProtection="1">
      <alignment horizontal="center"/>
    </xf>
    <xf numFmtId="0" fontId="2" fillId="9" borderId="7" xfId="0" applyFont="1" applyFill="1" applyBorder="1" applyAlignment="1" applyProtection="1">
      <alignment horizontal="center"/>
    </xf>
    <xf numFmtId="0" fontId="2" fillId="9" borderId="8" xfId="0" applyFont="1" applyFill="1" applyBorder="1" applyAlignment="1" applyProtection="1">
      <alignment horizontal="center"/>
    </xf>
    <xf numFmtId="0" fontId="5" fillId="0" borderId="18" xfId="0" applyFont="1" applyBorder="1" applyAlignment="1" applyProtection="1">
      <alignment horizontal="center" vertical="center" wrapText="1"/>
      <protection locked="0"/>
    </xf>
    <xf numFmtId="0" fontId="13" fillId="0" borderId="35" xfId="0" applyFont="1" applyBorder="1" applyAlignment="1" applyProtection="1">
      <alignment horizontal="center"/>
      <protection locked="0"/>
    </xf>
    <xf numFmtId="1" fontId="2" fillId="9" borderId="49" xfId="0" applyNumberFormat="1" applyFont="1" applyFill="1" applyBorder="1" applyAlignment="1" applyProtection="1">
      <alignment horizontal="center"/>
    </xf>
    <xf numFmtId="0" fontId="5" fillId="0" borderId="11"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1" fontId="13" fillId="9" borderId="48" xfId="0" applyNumberFormat="1" applyFont="1" applyFill="1" applyBorder="1" applyAlignment="1" applyProtection="1">
      <alignment horizontal="center"/>
    </xf>
    <xf numFmtId="1" fontId="13" fillId="9" borderId="29" xfId="0" applyNumberFormat="1" applyFont="1" applyFill="1" applyBorder="1" applyAlignment="1" applyProtection="1">
      <alignment horizontal="center"/>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7"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4"/>
  <sheetViews>
    <sheetView tabSelected="1" zoomScale="160" zoomScaleNormal="160" workbookViewId="0">
      <selection sqref="A1:B1"/>
    </sheetView>
  </sheetViews>
  <sheetFormatPr defaultColWidth="8.8984375" defaultRowHeight="11.85" x14ac:dyDescent="0.25"/>
  <cols>
    <col min="1" max="1" width="8.8984375" style="266"/>
    <col min="2" max="2" width="89.3984375" style="266" customWidth="1"/>
    <col min="3" max="16384" width="8.8984375" style="266"/>
  </cols>
  <sheetData>
    <row r="1" spans="1:2" ht="15.05" customHeight="1" x14ac:dyDescent="0.25">
      <c r="A1" s="344" t="s">
        <v>0</v>
      </c>
      <c r="B1" s="345"/>
    </row>
    <row r="2" spans="1:2" ht="93.65" customHeight="1" x14ac:dyDescent="0.25">
      <c r="A2" s="316" t="s">
        <v>190</v>
      </c>
      <c r="B2" s="317"/>
    </row>
    <row r="3" spans="1:2" ht="15.05" customHeight="1" x14ac:dyDescent="0.25">
      <c r="A3" s="332" t="s">
        <v>94</v>
      </c>
      <c r="B3" s="348"/>
    </row>
    <row r="4" spans="1:2" ht="26.2" customHeight="1" x14ac:dyDescent="0.25">
      <c r="A4" s="320" t="s">
        <v>106</v>
      </c>
      <c r="B4" s="321"/>
    </row>
    <row r="5" spans="1:2" ht="25.55" customHeight="1" x14ac:dyDescent="0.25">
      <c r="A5" s="351" t="s">
        <v>135</v>
      </c>
      <c r="B5" s="352"/>
    </row>
    <row r="6" spans="1:2" ht="69.75" customHeight="1" x14ac:dyDescent="0.25">
      <c r="A6" s="349" t="s">
        <v>128</v>
      </c>
      <c r="B6" s="350"/>
    </row>
    <row r="7" spans="1:2" ht="24.75" customHeight="1" x14ac:dyDescent="0.25">
      <c r="A7" s="332" t="s">
        <v>95</v>
      </c>
      <c r="B7" s="333"/>
    </row>
    <row r="8" spans="1:2" ht="90" customHeight="1" x14ac:dyDescent="0.25">
      <c r="A8" s="346" t="s">
        <v>191</v>
      </c>
      <c r="B8" s="347"/>
    </row>
    <row r="9" spans="1:2" x14ac:dyDescent="0.25">
      <c r="A9" s="346" t="s">
        <v>156</v>
      </c>
      <c r="B9" s="347"/>
    </row>
    <row r="10" spans="1:2" ht="63.8" customHeight="1" x14ac:dyDescent="0.25">
      <c r="A10" s="346" t="s">
        <v>157</v>
      </c>
      <c r="B10" s="347"/>
    </row>
    <row r="11" spans="1:2" ht="14" x14ac:dyDescent="0.3">
      <c r="A11" s="342" t="s">
        <v>108</v>
      </c>
      <c r="B11" s="343"/>
    </row>
    <row r="12" spans="1:2" x14ac:dyDescent="0.25">
      <c r="A12" s="332" t="s">
        <v>111</v>
      </c>
      <c r="B12" s="333"/>
    </row>
    <row r="13" spans="1:2" ht="115.15" customHeight="1" x14ac:dyDescent="0.25">
      <c r="A13" s="324" t="s">
        <v>192</v>
      </c>
      <c r="B13" s="325"/>
    </row>
    <row r="14" spans="1:2" ht="25.55" customHeight="1" x14ac:dyDescent="0.25">
      <c r="A14" s="336" t="s">
        <v>148</v>
      </c>
      <c r="B14" s="337"/>
    </row>
    <row r="15" spans="1:2" ht="67.599999999999994" customHeight="1" x14ac:dyDescent="0.25">
      <c r="A15" s="324" t="s">
        <v>149</v>
      </c>
      <c r="B15" s="325"/>
    </row>
    <row r="16" spans="1:2" x14ac:dyDescent="0.25">
      <c r="A16" s="338" t="s">
        <v>112</v>
      </c>
      <c r="B16" s="339"/>
    </row>
    <row r="17" spans="1:2" ht="69.75" customHeight="1" x14ac:dyDescent="0.25">
      <c r="A17" s="340" t="s">
        <v>131</v>
      </c>
      <c r="B17" s="341"/>
    </row>
    <row r="18" spans="1:2" ht="25.55" customHeight="1" x14ac:dyDescent="0.25">
      <c r="A18" s="330" t="s">
        <v>150</v>
      </c>
      <c r="B18" s="331"/>
    </row>
    <row r="19" spans="1:2" ht="29.3" customHeight="1" x14ac:dyDescent="0.25">
      <c r="A19" s="332" t="s">
        <v>115</v>
      </c>
      <c r="B19" s="333"/>
    </row>
    <row r="20" spans="1:2" ht="34.549999999999997" customHeight="1" x14ac:dyDescent="0.25">
      <c r="A20" s="334" t="s">
        <v>105</v>
      </c>
      <c r="B20" s="335"/>
    </row>
    <row r="21" spans="1:2" ht="37.5" customHeight="1" x14ac:dyDescent="0.25">
      <c r="A21" s="316" t="s">
        <v>158</v>
      </c>
      <c r="B21" s="317"/>
    </row>
    <row r="22" spans="1:2" ht="37.5" customHeight="1" x14ac:dyDescent="0.25">
      <c r="A22" s="316" t="s">
        <v>133</v>
      </c>
      <c r="B22" s="317"/>
    </row>
    <row r="23" spans="1:2" ht="110.95" customHeight="1" x14ac:dyDescent="0.25">
      <c r="A23" s="316" t="s">
        <v>151</v>
      </c>
      <c r="B23" s="317"/>
    </row>
    <row r="24" spans="1:2" ht="22.6" customHeight="1" x14ac:dyDescent="0.25">
      <c r="A24" s="318" t="s">
        <v>152</v>
      </c>
      <c r="B24" s="319"/>
    </row>
    <row r="25" spans="1:2" ht="26.2" customHeight="1" x14ac:dyDescent="0.25">
      <c r="A25" s="320" t="s">
        <v>96</v>
      </c>
      <c r="B25" s="321"/>
    </row>
    <row r="26" spans="1:2" ht="15.05" customHeight="1" x14ac:dyDescent="0.25">
      <c r="A26" s="326" t="s">
        <v>1</v>
      </c>
      <c r="B26" s="327"/>
    </row>
    <row r="27" spans="1:2" ht="15.05" customHeight="1" x14ac:dyDescent="0.25">
      <c r="A27" s="328" t="s">
        <v>114</v>
      </c>
      <c r="B27" s="329"/>
    </row>
    <row r="28" spans="1:2" ht="15.05" customHeight="1" x14ac:dyDescent="0.25">
      <c r="A28" s="322" t="s">
        <v>113</v>
      </c>
      <c r="B28" s="323"/>
    </row>
    <row r="29" spans="1:2" ht="99" customHeight="1" x14ac:dyDescent="0.25">
      <c r="A29" s="324" t="s">
        <v>159</v>
      </c>
      <c r="B29" s="325"/>
    </row>
    <row r="30" spans="1:2" ht="44.2" customHeight="1" x14ac:dyDescent="0.25">
      <c r="A30" s="308" t="s">
        <v>2</v>
      </c>
      <c r="B30" s="309"/>
    </row>
    <row r="31" spans="1:2" ht="47.95" hidden="1" customHeight="1" x14ac:dyDescent="0.25">
      <c r="A31" s="310"/>
      <c r="B31" s="311"/>
    </row>
    <row r="32" spans="1:2" ht="47.95" customHeight="1" x14ac:dyDescent="0.25">
      <c r="A32" s="312" t="s">
        <v>55</v>
      </c>
      <c r="B32" s="313"/>
    </row>
    <row r="33" spans="1:2" ht="62.2" customHeight="1" x14ac:dyDescent="0.25">
      <c r="A33" s="312" t="s">
        <v>56</v>
      </c>
      <c r="B33" s="313"/>
    </row>
    <row r="34" spans="1:2" ht="53.2" customHeight="1" x14ac:dyDescent="0.25">
      <c r="A34" s="312" t="s">
        <v>57</v>
      </c>
      <c r="B34" s="313"/>
    </row>
    <row r="35" spans="1:2" ht="83.3" customHeight="1" x14ac:dyDescent="0.25">
      <c r="A35" s="312" t="s">
        <v>138</v>
      </c>
      <c r="B35" s="313"/>
    </row>
    <row r="36" spans="1:2" ht="12.8" customHeight="1" x14ac:dyDescent="0.25">
      <c r="A36" s="312" t="s">
        <v>160</v>
      </c>
      <c r="B36" s="313"/>
    </row>
    <row r="37" spans="1:2" x14ac:dyDescent="0.25">
      <c r="A37" s="312" t="s">
        <v>130</v>
      </c>
      <c r="B37" s="313"/>
    </row>
    <row r="38" spans="1:2" ht="138.80000000000001" customHeight="1" x14ac:dyDescent="0.25">
      <c r="A38" s="312" t="s">
        <v>99</v>
      </c>
      <c r="B38" s="313"/>
    </row>
    <row r="39" spans="1:2" ht="45.8" customHeight="1" x14ac:dyDescent="0.25">
      <c r="A39" s="312" t="s">
        <v>72</v>
      </c>
      <c r="B39" s="313"/>
    </row>
    <row r="40" spans="1:2" ht="51.05" customHeight="1" x14ac:dyDescent="0.25">
      <c r="A40" s="312" t="s">
        <v>137</v>
      </c>
      <c r="B40" s="313"/>
    </row>
    <row r="41" spans="1:2" ht="24.05" customHeight="1" thickBot="1" x14ac:dyDescent="0.3">
      <c r="A41" s="314" t="s">
        <v>129</v>
      </c>
      <c r="B41" s="315"/>
    </row>
    <row r="42" spans="1:2" ht="15.05" customHeight="1" x14ac:dyDescent="0.25">
      <c r="A42" s="267"/>
    </row>
    <row r="43" spans="1:2" x14ac:dyDescent="0.25">
      <c r="A43" s="267"/>
    </row>
    <row r="44" spans="1:2" x14ac:dyDescent="0.25">
      <c r="A44" s="267"/>
    </row>
  </sheetData>
  <sheetProtection algorithmName="SHA-512" hashValue="nHEpgwR7NiqXLobyDp5NMZf+sfxlqeKFFJwuHH66ZqI4UoGN4xw6cQjfZ+lMJUVSWPRbaxd+S1S9jv2SS7xFdw==" saltValue="bGe1yWLImYqgHmWBqWYEIA==" spinCount="100000" sheet="1" selectLockedCells="1" selectUnlockedCells="1"/>
  <mergeCells count="40">
    <mergeCell ref="A11:B11"/>
    <mergeCell ref="A1:B1"/>
    <mergeCell ref="A7:B7"/>
    <mergeCell ref="A8:B8"/>
    <mergeCell ref="A9:B9"/>
    <mergeCell ref="A10:B10"/>
    <mergeCell ref="A2:B2"/>
    <mergeCell ref="A3:B3"/>
    <mergeCell ref="A4:B4"/>
    <mergeCell ref="A6:B6"/>
    <mergeCell ref="A5:B5"/>
    <mergeCell ref="A12:B12"/>
    <mergeCell ref="A13:B13"/>
    <mergeCell ref="A14:B14"/>
    <mergeCell ref="A16:B16"/>
    <mergeCell ref="A17:B17"/>
    <mergeCell ref="A15:B15"/>
    <mergeCell ref="A18:B18"/>
    <mergeCell ref="A19:B19"/>
    <mergeCell ref="A20:B20"/>
    <mergeCell ref="A21:B21"/>
    <mergeCell ref="A22:B22"/>
    <mergeCell ref="A23:B23"/>
    <mergeCell ref="A24:B24"/>
    <mergeCell ref="A25:B25"/>
    <mergeCell ref="A28:B28"/>
    <mergeCell ref="A29:B29"/>
    <mergeCell ref="A26:B26"/>
    <mergeCell ref="A27:B27"/>
    <mergeCell ref="A30:B31"/>
    <mergeCell ref="A32:B32"/>
    <mergeCell ref="A33:B33"/>
    <mergeCell ref="A41:B41"/>
    <mergeCell ref="A40:B40"/>
    <mergeCell ref="A39:B39"/>
    <mergeCell ref="A34:B34"/>
    <mergeCell ref="A35:B35"/>
    <mergeCell ref="A36:B36"/>
    <mergeCell ref="A37:B37"/>
    <mergeCell ref="A38:B38"/>
  </mergeCells>
  <pageMargins left="0.7" right="0.7" top="0.5" bottom="0.5" header="0.3" footer="0.3"/>
  <pageSetup scale="91"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2"/>
  <sheetViews>
    <sheetView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6.09765625"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49">
        <f>May!N2+1</f>
        <v>5</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6</v>
      </c>
      <c r="N4" s="248" t="s">
        <v>87</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153</v>
      </c>
      <c r="B6" s="373"/>
      <c r="C6" s="373"/>
      <c r="D6" s="373"/>
      <c r="E6" s="373"/>
      <c r="F6" s="373"/>
      <c r="G6" s="373"/>
      <c r="H6" s="373"/>
      <c r="I6" s="374"/>
      <c r="J6" s="478" t="s">
        <v>98</v>
      </c>
      <c r="K6" s="441"/>
      <c r="L6" s="441"/>
      <c r="M6" s="441"/>
      <c r="N6" s="441"/>
      <c r="O6" s="442"/>
    </row>
    <row r="7" spans="1:15" ht="13.45"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83"/>
      <c r="K8" s="445"/>
      <c r="L8" s="445"/>
      <c r="M8" s="445"/>
      <c r="N8" s="445"/>
      <c r="O8" s="446"/>
    </row>
    <row r="9" spans="1:15" ht="13.45" x14ac:dyDescent="0.25">
      <c r="A9" s="122" t="s">
        <v>79</v>
      </c>
      <c r="B9" s="123"/>
      <c r="C9" s="249">
        <f>May!C57</f>
        <v>0</v>
      </c>
      <c r="D9" s="249">
        <f>May!D57</f>
        <v>0</v>
      </c>
      <c r="E9" s="249">
        <f>May!E57</f>
        <v>0</v>
      </c>
      <c r="F9" s="249">
        <f>May!F57</f>
        <v>0</v>
      </c>
      <c r="G9" s="249">
        <f>May!G57</f>
        <v>0</v>
      </c>
      <c r="H9" s="249">
        <f>May!H57</f>
        <v>0</v>
      </c>
      <c r="I9" s="250">
        <f>May!I57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57"/>
      <c r="D12" s="58"/>
      <c r="E12" s="59"/>
      <c r="F12" s="60"/>
      <c r="G12" s="131"/>
      <c r="H12" s="131"/>
      <c r="I12" s="61"/>
      <c r="J12" s="213">
        <v>0.33333333333333331</v>
      </c>
      <c r="K12" s="211">
        <v>0.5</v>
      </c>
      <c r="L12" s="211">
        <v>0.54166666666666663</v>
      </c>
      <c r="M12" s="211">
        <v>0.70833333333333337</v>
      </c>
      <c r="N12" s="212">
        <v>8</v>
      </c>
      <c r="O12" s="209" t="s">
        <v>120</v>
      </c>
    </row>
    <row r="13" spans="1:15" ht="13.45" x14ac:dyDescent="0.25">
      <c r="A13" s="64" t="s">
        <v>26</v>
      </c>
      <c r="B13" s="220">
        <f t="shared" ref="B13:B17" si="0">IF(B14=" "," ",IF(DAY(B14)=1," ",B14-1))</f>
        <v>2</v>
      </c>
      <c r="C13" s="65"/>
      <c r="D13" s="45"/>
      <c r="E13" s="45"/>
      <c r="F13" s="45"/>
      <c r="G13" s="131"/>
      <c r="H13" s="131"/>
      <c r="I13" s="61" t="s">
        <v>17</v>
      </c>
      <c r="J13" s="68"/>
      <c r="K13" s="66"/>
      <c r="L13" s="66"/>
      <c r="M13" s="66"/>
      <c r="N13" s="116">
        <f>ROUND(((M13-J13-(L13-K13))*24),2)</f>
        <v>0</v>
      </c>
      <c r="O13" s="64" t="s">
        <v>17</v>
      </c>
    </row>
    <row r="14" spans="1:15" ht="13.45" x14ac:dyDescent="0.25">
      <c r="A14" s="64" t="s">
        <v>27</v>
      </c>
      <c r="B14" s="220">
        <f t="shared" si="0"/>
        <v>3</v>
      </c>
      <c r="C14" s="65" t="s">
        <v>17</v>
      </c>
      <c r="D14" s="45"/>
      <c r="E14" s="45"/>
      <c r="F14" s="45"/>
      <c r="G14" s="131"/>
      <c r="H14" s="131"/>
      <c r="I14" s="61"/>
      <c r="J14" s="68"/>
      <c r="K14" s="66"/>
      <c r="L14" s="66"/>
      <c r="M14" s="66"/>
      <c r="N14" s="116">
        <f t="shared" ref="N14:N43" si="1">ROUND(((M14-J14-(L14-K14))*24),2)</f>
        <v>0</v>
      </c>
      <c r="O14" s="304" t="s">
        <v>17</v>
      </c>
    </row>
    <row r="15" spans="1:15" ht="13.45" x14ac:dyDescent="0.25">
      <c r="A15" s="64" t="s">
        <v>28</v>
      </c>
      <c r="B15" s="220">
        <f t="shared" si="0"/>
        <v>4</v>
      </c>
      <c r="C15" s="65"/>
      <c r="D15" s="45"/>
      <c r="E15" s="45"/>
      <c r="F15" s="45"/>
      <c r="G15" s="45"/>
      <c r="H15" s="45"/>
      <c r="I15" s="61"/>
      <c r="J15" s="68"/>
      <c r="K15" s="66"/>
      <c r="L15" s="66"/>
      <c r="M15" s="66"/>
      <c r="N15" s="116">
        <f t="shared" si="1"/>
        <v>0</v>
      </c>
      <c r="O15" s="265"/>
    </row>
    <row r="16" spans="1:15" ht="13.45" x14ac:dyDescent="0.25">
      <c r="A16" s="64" t="s">
        <v>29</v>
      </c>
      <c r="B16" s="220">
        <f t="shared" si="0"/>
        <v>5</v>
      </c>
      <c r="C16" s="65"/>
      <c r="D16" s="45"/>
      <c r="E16" s="45"/>
      <c r="F16" s="45"/>
      <c r="G16" s="131"/>
      <c r="H16" s="131"/>
      <c r="I16" s="61"/>
      <c r="J16" s="68"/>
      <c r="K16" s="66"/>
      <c r="L16" s="66"/>
      <c r="M16" s="66"/>
      <c r="N16" s="116">
        <f t="shared" si="1"/>
        <v>0</v>
      </c>
      <c r="O16" s="67"/>
    </row>
    <row r="17" spans="1:15" ht="13.45" x14ac:dyDescent="0.25">
      <c r="A17" s="64" t="s">
        <v>30</v>
      </c>
      <c r="B17" s="220">
        <f t="shared" si="0"/>
        <v>6</v>
      </c>
      <c r="C17" s="45"/>
      <c r="D17" s="45"/>
      <c r="E17" s="45"/>
      <c r="F17" s="45"/>
      <c r="G17" s="131"/>
      <c r="H17" s="131"/>
      <c r="I17" s="61"/>
      <c r="J17" s="68"/>
      <c r="K17" s="66"/>
      <c r="L17" s="66"/>
      <c r="M17" s="66"/>
      <c r="N17" s="116">
        <f t="shared" si="1"/>
        <v>0</v>
      </c>
      <c r="O17" s="67"/>
    </row>
    <row r="18" spans="1:15" ht="13.45" x14ac:dyDescent="0.25">
      <c r="A18" s="69" t="s">
        <v>31</v>
      </c>
      <c r="B18" s="219">
        <f>IF(B19=" "," ",IF(DAY(B19)=1," ",B19-1))</f>
        <v>7</v>
      </c>
      <c r="C18" s="70"/>
      <c r="D18" s="70"/>
      <c r="E18" s="70"/>
      <c r="F18" s="70"/>
      <c r="G18" s="70"/>
      <c r="H18" s="70"/>
      <c r="I18" s="71"/>
      <c r="J18" s="72"/>
      <c r="K18" s="73"/>
      <c r="L18" s="73"/>
      <c r="M18" s="73"/>
      <c r="N18" s="117">
        <f t="shared" si="1"/>
        <v>0</v>
      </c>
      <c r="O18" s="67"/>
    </row>
    <row r="19" spans="1:15" thickBot="1" x14ac:dyDescent="0.3">
      <c r="A19" s="69" t="s">
        <v>32</v>
      </c>
      <c r="B19" s="219">
        <f>IF(B21=" "," ",IF(DAY(B21)=1," ",B21-1))</f>
        <v>8</v>
      </c>
      <c r="C19" s="70"/>
      <c r="D19" s="70"/>
      <c r="E19" s="70"/>
      <c r="F19" s="70"/>
      <c r="G19" s="70"/>
      <c r="H19" s="70"/>
      <c r="I19" s="71"/>
      <c r="J19" s="74"/>
      <c r="K19" s="75"/>
      <c r="L19" s="75"/>
      <c r="M19" s="75"/>
      <c r="N19" s="117">
        <f t="shared" si="1"/>
        <v>0</v>
      </c>
      <c r="O19" s="56" t="s">
        <v>71</v>
      </c>
    </row>
    <row r="20" spans="1:15" thickBot="1" x14ac:dyDescent="0.3">
      <c r="A20" s="77"/>
      <c r="B20" s="78"/>
      <c r="C20" s="79"/>
      <c r="D20" s="79"/>
      <c r="E20" s="79"/>
      <c r="F20" s="79"/>
      <c r="G20" s="79"/>
      <c r="H20" s="79"/>
      <c r="I20" s="80"/>
      <c r="J20" s="82"/>
      <c r="K20" s="82"/>
      <c r="L20" s="82"/>
      <c r="M20" s="263" t="s">
        <v>132</v>
      </c>
      <c r="N20" s="118">
        <f>SUM(N13:N19)</f>
        <v>0</v>
      </c>
      <c r="O20" s="155">
        <f>J4</f>
        <v>0</v>
      </c>
    </row>
    <row r="21" spans="1:15" ht="13.45" x14ac:dyDescent="0.25">
      <c r="A21" s="64" t="s">
        <v>26</v>
      </c>
      <c r="B21" s="220">
        <f t="shared" ref="B21:B26" si="2">B22-1</f>
        <v>9</v>
      </c>
      <c r="C21" s="45"/>
      <c r="D21" s="45"/>
      <c r="E21" s="45"/>
      <c r="F21" s="45"/>
      <c r="G21" s="131"/>
      <c r="H21" s="131"/>
      <c r="I21" s="61"/>
      <c r="J21" s="68"/>
      <c r="K21" s="66"/>
      <c r="L21" s="66"/>
      <c r="M21" s="66"/>
      <c r="N21" s="116">
        <f t="shared" si="1"/>
        <v>0</v>
      </c>
      <c r="O21" s="83"/>
    </row>
    <row r="22" spans="1:15" ht="13.45" x14ac:dyDescent="0.25">
      <c r="A22" s="64" t="s">
        <v>27</v>
      </c>
      <c r="B22" s="220">
        <f t="shared" si="2"/>
        <v>10</v>
      </c>
      <c r="C22" s="45"/>
      <c r="D22" s="45" t="s">
        <v>17</v>
      </c>
      <c r="E22" s="45"/>
      <c r="F22" s="45"/>
      <c r="G22" s="131"/>
      <c r="H22" s="131"/>
      <c r="I22" s="61"/>
      <c r="J22" s="68"/>
      <c r="K22" s="66"/>
      <c r="L22" s="66"/>
      <c r="M22" s="66"/>
      <c r="N22" s="116">
        <f t="shared" si="1"/>
        <v>0</v>
      </c>
      <c r="O22" s="67"/>
    </row>
    <row r="23" spans="1:15" ht="13.45" x14ac:dyDescent="0.25">
      <c r="A23" s="64" t="s">
        <v>28</v>
      </c>
      <c r="B23" s="220">
        <f t="shared" si="2"/>
        <v>11</v>
      </c>
      <c r="C23" s="45"/>
      <c r="D23" s="45"/>
      <c r="E23" s="45"/>
      <c r="F23" s="45"/>
      <c r="G23" s="131"/>
      <c r="H23" s="131"/>
      <c r="I23" s="61"/>
      <c r="J23" s="68"/>
      <c r="K23" s="66"/>
      <c r="L23" s="66"/>
      <c r="M23" s="66"/>
      <c r="N23" s="116">
        <f t="shared" si="1"/>
        <v>0</v>
      </c>
      <c r="O23" s="67"/>
    </row>
    <row r="24" spans="1:15" ht="13.45" x14ac:dyDescent="0.25">
      <c r="A24" s="64" t="s">
        <v>29</v>
      </c>
      <c r="B24" s="220">
        <f t="shared" si="2"/>
        <v>12</v>
      </c>
      <c r="C24" s="45"/>
      <c r="D24" s="45"/>
      <c r="E24" s="45"/>
      <c r="F24" s="45"/>
      <c r="G24" s="131"/>
      <c r="H24" s="131"/>
      <c r="I24" s="61"/>
      <c r="J24" s="68"/>
      <c r="K24" s="66"/>
      <c r="L24" s="66"/>
      <c r="M24" s="66"/>
      <c r="N24" s="116">
        <f t="shared" si="1"/>
        <v>0</v>
      </c>
      <c r="O24" s="67"/>
    </row>
    <row r="25" spans="1:15" ht="13.45" x14ac:dyDescent="0.25">
      <c r="A25" s="64" t="s">
        <v>30</v>
      </c>
      <c r="B25" s="220">
        <f t="shared" si="2"/>
        <v>13</v>
      </c>
      <c r="C25" s="45"/>
      <c r="D25" s="45"/>
      <c r="E25" s="45"/>
      <c r="F25" s="45"/>
      <c r="G25" s="131"/>
      <c r="H25" s="131"/>
      <c r="I25" s="61"/>
      <c r="J25" s="68"/>
      <c r="K25" s="66"/>
      <c r="L25" s="66"/>
      <c r="M25" s="66"/>
      <c r="N25" s="116">
        <f t="shared" si="1"/>
        <v>0</v>
      </c>
      <c r="O25" s="67"/>
    </row>
    <row r="26" spans="1:15" ht="13.45" x14ac:dyDescent="0.25">
      <c r="A26" s="69" t="s">
        <v>31</v>
      </c>
      <c r="B26" s="219">
        <f t="shared" si="2"/>
        <v>14</v>
      </c>
      <c r="C26" s="70"/>
      <c r="D26" s="70"/>
      <c r="E26" s="70"/>
      <c r="F26" s="70"/>
      <c r="G26" s="70"/>
      <c r="H26" s="70"/>
      <c r="I26" s="71"/>
      <c r="J26" s="72"/>
      <c r="K26" s="73"/>
      <c r="L26" s="73"/>
      <c r="M26" s="73"/>
      <c r="N26" s="117">
        <f t="shared" si="1"/>
        <v>0</v>
      </c>
      <c r="O26" s="67"/>
    </row>
    <row r="27" spans="1:15" thickBot="1" x14ac:dyDescent="0.3">
      <c r="A27" s="69" t="s">
        <v>32</v>
      </c>
      <c r="B27" s="219">
        <f>B29-1</f>
        <v>15</v>
      </c>
      <c r="C27" s="70"/>
      <c r="D27" s="70"/>
      <c r="E27" s="70"/>
      <c r="F27" s="70"/>
      <c r="G27" s="70"/>
      <c r="H27" s="70"/>
      <c r="I27" s="71"/>
      <c r="J27" s="72"/>
      <c r="K27" s="73"/>
      <c r="L27" s="73"/>
      <c r="M27" s="73"/>
      <c r="N27" s="117">
        <f t="shared" si="1"/>
        <v>0</v>
      </c>
      <c r="O27" s="56" t="s">
        <v>71</v>
      </c>
    </row>
    <row r="28" spans="1:15" thickBot="1" x14ac:dyDescent="0.3">
      <c r="A28" s="77"/>
      <c r="B28" s="78"/>
      <c r="C28" s="79"/>
      <c r="D28" s="79"/>
      <c r="E28" s="79"/>
      <c r="F28" s="79"/>
      <c r="G28" s="78"/>
      <c r="H28" s="78"/>
      <c r="I28" s="80"/>
      <c r="J28" s="82"/>
      <c r="K28" s="82"/>
      <c r="L28" s="82"/>
      <c r="M28" s="263" t="s">
        <v>132</v>
      </c>
      <c r="N28" s="118">
        <f>SUM(N21:N27)</f>
        <v>0</v>
      </c>
      <c r="O28" s="155">
        <f>J4</f>
        <v>0</v>
      </c>
    </row>
    <row r="29" spans="1:15" ht="13.45" x14ac:dyDescent="0.25">
      <c r="A29" s="64" t="s">
        <v>26</v>
      </c>
      <c r="B29" s="220">
        <f t="shared" ref="B29:B34" si="3">B30-1</f>
        <v>16</v>
      </c>
      <c r="C29" s="45"/>
      <c r="D29" s="45"/>
      <c r="E29" s="45"/>
      <c r="F29" s="45"/>
      <c r="G29" s="131"/>
      <c r="H29" s="131"/>
      <c r="I29" s="61" t="s">
        <v>17</v>
      </c>
      <c r="J29" s="68"/>
      <c r="K29" s="66"/>
      <c r="L29" s="66"/>
      <c r="M29" s="66"/>
      <c r="N29" s="116">
        <f t="shared" si="1"/>
        <v>0</v>
      </c>
      <c r="O29" s="83"/>
    </row>
    <row r="30" spans="1:15" ht="13.45" x14ac:dyDescent="0.25">
      <c r="A30" s="64" t="s">
        <v>27</v>
      </c>
      <c r="B30" s="220">
        <f t="shared" si="3"/>
        <v>17</v>
      </c>
      <c r="C30" s="45"/>
      <c r="D30" s="45"/>
      <c r="E30" s="45"/>
      <c r="F30" s="45"/>
      <c r="G30" s="131"/>
      <c r="H30" s="131"/>
      <c r="I30" s="61"/>
      <c r="J30" s="68"/>
      <c r="K30" s="66"/>
      <c r="L30" s="66"/>
      <c r="M30" s="66"/>
      <c r="N30" s="116">
        <f t="shared" si="1"/>
        <v>0</v>
      </c>
      <c r="O30" s="67"/>
    </row>
    <row r="31" spans="1:15" ht="13.45" x14ac:dyDescent="0.25">
      <c r="A31" s="64" t="s">
        <v>28</v>
      </c>
      <c r="B31" s="220">
        <f t="shared" si="3"/>
        <v>18</v>
      </c>
      <c r="C31" s="45"/>
      <c r="D31" s="45"/>
      <c r="E31" s="45"/>
      <c r="F31" s="45"/>
      <c r="G31" s="131"/>
      <c r="H31" s="131"/>
      <c r="I31" s="61"/>
      <c r="J31" s="68"/>
      <c r="K31" s="66"/>
      <c r="L31" s="66"/>
      <c r="M31" s="66"/>
      <c r="N31" s="116">
        <f t="shared" si="1"/>
        <v>0</v>
      </c>
      <c r="O31" s="67"/>
    </row>
    <row r="32" spans="1:15" ht="13.45" x14ac:dyDescent="0.25">
      <c r="A32" s="64" t="s">
        <v>29</v>
      </c>
      <c r="B32" s="220">
        <f t="shared" si="3"/>
        <v>19</v>
      </c>
      <c r="C32" s="45"/>
      <c r="D32" s="45"/>
      <c r="E32" s="45"/>
      <c r="F32" s="45"/>
      <c r="G32" s="131"/>
      <c r="H32" s="131"/>
      <c r="I32" s="61"/>
      <c r="J32" s="68"/>
      <c r="K32" s="66"/>
      <c r="L32" s="66"/>
      <c r="M32" s="66"/>
      <c r="N32" s="116">
        <f t="shared" si="1"/>
        <v>0</v>
      </c>
      <c r="O32" s="67"/>
    </row>
    <row r="33" spans="1:15" ht="13.45" x14ac:dyDescent="0.25">
      <c r="A33" s="64" t="s">
        <v>30</v>
      </c>
      <c r="B33" s="220">
        <f t="shared" si="3"/>
        <v>20</v>
      </c>
      <c r="C33" s="45"/>
      <c r="D33" s="45"/>
      <c r="E33" s="45"/>
      <c r="F33" s="45"/>
      <c r="G33" s="131"/>
      <c r="H33" s="131"/>
      <c r="I33" s="61"/>
      <c r="J33" s="68"/>
      <c r="K33" s="66"/>
      <c r="L33" s="66"/>
      <c r="M33" s="66"/>
      <c r="N33" s="116">
        <f t="shared" si="1"/>
        <v>0</v>
      </c>
      <c r="O33" s="67"/>
    </row>
    <row r="34" spans="1:15" ht="13.45" x14ac:dyDescent="0.25">
      <c r="A34" s="69" t="s">
        <v>31</v>
      </c>
      <c r="B34" s="219">
        <f t="shared" si="3"/>
        <v>21</v>
      </c>
      <c r="C34" s="70"/>
      <c r="D34" s="70"/>
      <c r="E34" s="70"/>
      <c r="F34" s="70"/>
      <c r="G34" s="70"/>
      <c r="H34" s="70"/>
      <c r="I34" s="71"/>
      <c r="J34" s="72"/>
      <c r="K34" s="73"/>
      <c r="L34" s="73"/>
      <c r="M34" s="73"/>
      <c r="N34" s="117">
        <f t="shared" si="1"/>
        <v>0</v>
      </c>
      <c r="O34" s="67"/>
    </row>
    <row r="35" spans="1:15" thickBot="1" x14ac:dyDescent="0.3">
      <c r="A35" s="69" t="s">
        <v>32</v>
      </c>
      <c r="B35" s="219">
        <f>B37-1</f>
        <v>22</v>
      </c>
      <c r="C35" s="70"/>
      <c r="D35" s="70"/>
      <c r="E35" s="70"/>
      <c r="F35" s="70"/>
      <c r="G35" s="70"/>
      <c r="H35" s="70"/>
      <c r="I35" s="71"/>
      <c r="J35" s="72"/>
      <c r="K35" s="73"/>
      <c r="L35" s="73"/>
      <c r="M35" s="73"/>
      <c r="N35" s="117">
        <f t="shared" si="1"/>
        <v>0</v>
      </c>
      <c r="O35" s="56" t="s">
        <v>71</v>
      </c>
    </row>
    <row r="36" spans="1:15" thickBot="1" x14ac:dyDescent="0.3">
      <c r="A36" s="77"/>
      <c r="B36" s="78"/>
      <c r="C36" s="79"/>
      <c r="D36" s="79"/>
      <c r="E36" s="79"/>
      <c r="F36" s="79"/>
      <c r="G36" s="78"/>
      <c r="H36" s="78"/>
      <c r="I36" s="80"/>
      <c r="J36" s="82"/>
      <c r="K36" s="82"/>
      <c r="L36" s="82"/>
      <c r="M36" s="263" t="s">
        <v>132</v>
      </c>
      <c r="N36" s="118">
        <f>SUM(N29:N35)</f>
        <v>0</v>
      </c>
      <c r="O36" s="155">
        <f>J4</f>
        <v>0</v>
      </c>
    </row>
    <row r="37" spans="1:15" ht="13.45" x14ac:dyDescent="0.25">
      <c r="A37" s="64" t="s">
        <v>26</v>
      </c>
      <c r="B37" s="220">
        <f t="shared" ref="B37:B42" si="4">B38-1</f>
        <v>23</v>
      </c>
      <c r="C37" s="45"/>
      <c r="D37" s="45"/>
      <c r="E37" s="45"/>
      <c r="F37" s="45"/>
      <c r="G37" s="45"/>
      <c r="H37" s="45"/>
      <c r="I37" s="61"/>
      <c r="J37" s="68"/>
      <c r="K37" s="66"/>
      <c r="L37" s="66"/>
      <c r="M37" s="66"/>
      <c r="N37" s="116">
        <f t="shared" si="1"/>
        <v>0</v>
      </c>
      <c r="O37" s="83"/>
    </row>
    <row r="38" spans="1:15" ht="13.45" x14ac:dyDescent="0.25">
      <c r="A38" s="64" t="s">
        <v>27</v>
      </c>
      <c r="B38" s="220">
        <f t="shared" si="4"/>
        <v>24</v>
      </c>
      <c r="C38" s="45"/>
      <c r="D38" s="45"/>
      <c r="E38" s="45"/>
      <c r="F38" s="45"/>
      <c r="G38" s="131"/>
      <c r="H38" s="131"/>
      <c r="I38" s="61"/>
      <c r="J38" s="68"/>
      <c r="K38" s="66"/>
      <c r="L38" s="66"/>
      <c r="M38" s="66"/>
      <c r="N38" s="116">
        <f t="shared" si="1"/>
        <v>0</v>
      </c>
      <c r="O38" s="67"/>
    </row>
    <row r="39" spans="1:15" ht="13.45" x14ac:dyDescent="0.25">
      <c r="A39" s="64" t="s">
        <v>28</v>
      </c>
      <c r="B39" s="220">
        <f t="shared" si="4"/>
        <v>25</v>
      </c>
      <c r="C39" s="45"/>
      <c r="D39" s="45"/>
      <c r="E39" s="45"/>
      <c r="F39" s="45"/>
      <c r="G39" s="131"/>
      <c r="H39" s="131"/>
      <c r="I39" s="61"/>
      <c r="J39" s="68"/>
      <c r="K39" s="66"/>
      <c r="L39" s="66"/>
      <c r="M39" s="66"/>
      <c r="N39" s="116">
        <f t="shared" si="1"/>
        <v>0</v>
      </c>
      <c r="O39" s="67"/>
    </row>
    <row r="40" spans="1:15" ht="13.45" x14ac:dyDescent="0.25">
      <c r="A40" s="64" t="s">
        <v>29</v>
      </c>
      <c r="B40" s="220">
        <f t="shared" si="4"/>
        <v>26</v>
      </c>
      <c r="C40" s="45"/>
      <c r="D40" s="45"/>
      <c r="E40" s="45"/>
      <c r="F40" s="45"/>
      <c r="G40" s="131"/>
      <c r="H40" s="131"/>
      <c r="I40" s="61"/>
      <c r="J40" s="68"/>
      <c r="K40" s="66"/>
      <c r="L40" s="66"/>
      <c r="M40" s="66"/>
      <c r="N40" s="116">
        <f t="shared" si="1"/>
        <v>0</v>
      </c>
      <c r="O40" s="67"/>
    </row>
    <row r="41" spans="1:15" ht="13.45" x14ac:dyDescent="0.25">
      <c r="A41" s="64" t="s">
        <v>30</v>
      </c>
      <c r="B41" s="220">
        <f t="shared" si="4"/>
        <v>27</v>
      </c>
      <c r="C41" s="45"/>
      <c r="D41" s="45" t="s">
        <v>17</v>
      </c>
      <c r="E41" s="45"/>
      <c r="F41" s="45"/>
      <c r="G41" s="131"/>
      <c r="H41" s="131"/>
      <c r="I41" s="61"/>
      <c r="J41" s="68"/>
      <c r="K41" s="66"/>
      <c r="L41" s="66"/>
      <c r="M41" s="66"/>
      <c r="N41" s="116">
        <f t="shared" si="1"/>
        <v>0</v>
      </c>
      <c r="O41" s="67"/>
    </row>
    <row r="42" spans="1:15" ht="13.45" x14ac:dyDescent="0.25">
      <c r="A42" s="69" t="s">
        <v>31</v>
      </c>
      <c r="B42" s="219">
        <f t="shared" si="4"/>
        <v>28</v>
      </c>
      <c r="C42" s="70"/>
      <c r="D42" s="70"/>
      <c r="E42" s="70"/>
      <c r="F42" s="70"/>
      <c r="G42" s="70"/>
      <c r="H42" s="70"/>
      <c r="I42" s="71"/>
      <c r="J42" s="72"/>
      <c r="K42" s="73"/>
      <c r="L42" s="73"/>
      <c r="M42" s="73"/>
      <c r="N42" s="117">
        <f t="shared" si="1"/>
        <v>0</v>
      </c>
      <c r="O42" s="67"/>
    </row>
    <row r="43" spans="1:15" thickBot="1" x14ac:dyDescent="0.3">
      <c r="A43" s="69" t="s">
        <v>32</v>
      </c>
      <c r="B43" s="219">
        <v>29</v>
      </c>
      <c r="C43" s="70"/>
      <c r="D43" s="70"/>
      <c r="E43" s="70"/>
      <c r="F43" s="70"/>
      <c r="G43" s="70"/>
      <c r="H43" s="70"/>
      <c r="I43" s="71"/>
      <c r="J43" s="72"/>
      <c r="K43" s="73"/>
      <c r="L43" s="73"/>
      <c r="M43" s="73"/>
      <c r="N43" s="117">
        <f t="shared" si="1"/>
        <v>0</v>
      </c>
      <c r="O43" s="56" t="s">
        <v>71</v>
      </c>
    </row>
    <row r="44" spans="1:15" thickBot="1" x14ac:dyDescent="0.3">
      <c r="A44" s="77"/>
      <c r="B44" s="78"/>
      <c r="C44" s="79"/>
      <c r="D44" s="79"/>
      <c r="E44" s="79"/>
      <c r="F44" s="79"/>
      <c r="G44" s="78"/>
      <c r="H44" s="78"/>
      <c r="I44" s="80"/>
      <c r="J44" s="81"/>
      <c r="K44" s="82"/>
      <c r="L44" s="82"/>
      <c r="M44" s="263" t="s">
        <v>132</v>
      </c>
      <c r="N44" s="118">
        <f>SUM(N37:N43)</f>
        <v>0</v>
      </c>
      <c r="O44" s="155">
        <f>J4</f>
        <v>0</v>
      </c>
    </row>
    <row r="45" spans="1:15" ht="13.45" x14ac:dyDescent="0.25">
      <c r="A45" s="64" t="s">
        <v>26</v>
      </c>
      <c r="B45" s="218">
        <v>30</v>
      </c>
      <c r="C45" s="65" t="s">
        <v>206</v>
      </c>
      <c r="D45" s="45"/>
      <c r="E45" s="45"/>
      <c r="F45" s="45"/>
      <c r="G45" s="131"/>
      <c r="H45" s="131"/>
      <c r="I45" s="61"/>
      <c r="J45" s="68" t="s">
        <v>207</v>
      </c>
      <c r="K45" s="66"/>
      <c r="L45" s="66"/>
      <c r="M45" s="66"/>
      <c r="N45" s="116"/>
      <c r="O45" s="83"/>
    </row>
    <row r="46" spans="1:15" ht="13.45" x14ac:dyDescent="0.25">
      <c r="A46" s="64" t="s">
        <v>27</v>
      </c>
      <c r="B46" s="218" t="s">
        <v>17</v>
      </c>
      <c r="C46" s="301" t="s">
        <v>17</v>
      </c>
      <c r="D46" s="45"/>
      <c r="E46" s="45"/>
      <c r="F46" s="45"/>
      <c r="G46" s="131"/>
      <c r="H46" s="131"/>
      <c r="I46" s="61"/>
      <c r="J46" s="68" t="s">
        <v>119</v>
      </c>
      <c r="K46" s="66"/>
      <c r="L46" s="66"/>
      <c r="M46" s="66"/>
      <c r="N46" s="116"/>
      <c r="O46" s="67"/>
    </row>
    <row r="47" spans="1:15" ht="13.45" x14ac:dyDescent="0.25">
      <c r="A47" s="64" t="s">
        <v>28</v>
      </c>
      <c r="B47" s="218" t="s">
        <v>17</v>
      </c>
      <c r="C47" s="301" t="s">
        <v>17</v>
      </c>
      <c r="D47" s="45"/>
      <c r="E47" s="45"/>
      <c r="F47" s="45"/>
      <c r="G47" s="131"/>
      <c r="H47" s="131"/>
      <c r="I47" s="61"/>
      <c r="J47" s="68"/>
      <c r="K47" s="66"/>
      <c r="L47" s="66"/>
      <c r="M47" s="66"/>
      <c r="N47" s="116"/>
      <c r="O47" s="67"/>
    </row>
    <row r="48" spans="1:15" ht="13.45" x14ac:dyDescent="0.25">
      <c r="A48" s="64" t="s">
        <v>29</v>
      </c>
      <c r="B48" s="218" t="s">
        <v>17</v>
      </c>
      <c r="C48" s="301" t="s">
        <v>17</v>
      </c>
      <c r="D48" s="45"/>
      <c r="E48" s="45"/>
      <c r="F48" s="45"/>
      <c r="G48" s="131"/>
      <c r="H48" s="131"/>
      <c r="I48" s="61"/>
      <c r="J48" s="68"/>
      <c r="K48" s="66"/>
      <c r="L48" s="66"/>
      <c r="M48" s="66"/>
      <c r="N48" s="116"/>
      <c r="O48" s="67"/>
    </row>
    <row r="49" spans="1:15" ht="13.45" x14ac:dyDescent="0.25">
      <c r="A49" s="64" t="s">
        <v>30</v>
      </c>
      <c r="B49" s="218" t="s">
        <v>17</v>
      </c>
      <c r="C49" s="45"/>
      <c r="D49" s="45"/>
      <c r="E49" s="45"/>
      <c r="F49" s="45"/>
      <c r="G49" s="131"/>
      <c r="H49" s="131"/>
      <c r="I49" s="61"/>
      <c r="J49" s="302"/>
      <c r="K49" s="66"/>
      <c r="L49" s="66"/>
      <c r="M49" s="66"/>
      <c r="N49" s="116"/>
      <c r="O49" s="67"/>
    </row>
    <row r="50" spans="1:15" ht="13.45" x14ac:dyDescent="0.25">
      <c r="A50" s="69" t="s">
        <v>31</v>
      </c>
      <c r="B50" s="219" t="s">
        <v>17</v>
      </c>
      <c r="C50" s="70"/>
      <c r="D50" s="70"/>
      <c r="E50" s="70"/>
      <c r="F50" s="70"/>
      <c r="G50" s="70"/>
      <c r="H50" s="70"/>
      <c r="I50" s="71"/>
      <c r="J50" s="72"/>
      <c r="K50" s="73"/>
      <c r="L50" s="73"/>
      <c r="M50" s="73"/>
      <c r="N50" s="117"/>
      <c r="O50" s="84"/>
    </row>
    <row r="51" spans="1:15" thickBot="1" x14ac:dyDescent="0.3">
      <c r="A51" s="69" t="s">
        <v>32</v>
      </c>
      <c r="B51" s="219" t="s">
        <v>17</v>
      </c>
      <c r="C51" s="70"/>
      <c r="D51" s="70"/>
      <c r="E51" s="70"/>
      <c r="F51" s="70"/>
      <c r="G51" s="70"/>
      <c r="H51" s="70"/>
      <c r="I51" s="71"/>
      <c r="J51" s="72"/>
      <c r="K51" s="73"/>
      <c r="L51" s="73"/>
      <c r="M51" s="73"/>
      <c r="N51" s="117"/>
      <c r="O51" s="56" t="s">
        <v>71</v>
      </c>
    </row>
    <row r="52" spans="1:15" thickBot="1" x14ac:dyDescent="0.3">
      <c r="A52" s="85"/>
      <c r="B52" s="86"/>
      <c r="C52" s="469" t="s">
        <v>33</v>
      </c>
      <c r="D52" s="470"/>
      <c r="E52" s="470"/>
      <c r="F52" s="471"/>
      <c r="G52" s="298"/>
      <c r="H52" s="298"/>
      <c r="I52" s="136"/>
      <c r="J52" s="81"/>
      <c r="K52" s="82"/>
      <c r="L52" s="82"/>
      <c r="M52" s="263" t="s">
        <v>132</v>
      </c>
      <c r="N52" s="118" t="s">
        <v>17</v>
      </c>
      <c r="O52" s="155"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154</v>
      </c>
      <c r="K53" s="417"/>
      <c r="L53" s="417"/>
      <c r="M53" s="417"/>
      <c r="N53" s="417"/>
      <c r="O53" s="417"/>
    </row>
    <row r="54" spans="1:15" ht="13.45" x14ac:dyDescent="0.25">
      <c r="A54" s="429" t="s">
        <v>73</v>
      </c>
      <c r="B54" s="430"/>
      <c r="C54" s="295"/>
      <c r="D54" s="91" t="s">
        <v>18</v>
      </c>
      <c r="E54" s="91" t="s">
        <v>18</v>
      </c>
      <c r="F54" s="91" t="s">
        <v>18</v>
      </c>
      <c r="G54" s="91" t="s">
        <v>18</v>
      </c>
      <c r="H54" s="91" t="s">
        <v>18</v>
      </c>
      <c r="I54" s="91" t="s">
        <v>18</v>
      </c>
      <c r="J54" s="475"/>
      <c r="K54" s="420"/>
      <c r="L54" s="420"/>
      <c r="M54" s="420"/>
      <c r="N54" s="420"/>
      <c r="O54" s="420"/>
    </row>
    <row r="55" spans="1:15" ht="13.45" x14ac:dyDescent="0.25">
      <c r="A55" s="425" t="s">
        <v>74</v>
      </c>
      <c r="B55" s="426"/>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1">
        <f t="shared" ref="C56:I56" si="6">SUM(C13:C45)</f>
        <v>0</v>
      </c>
      <c r="D56" s="221">
        <f t="shared" si="6"/>
        <v>0</v>
      </c>
      <c r="E56" s="221">
        <f t="shared" si="6"/>
        <v>0</v>
      </c>
      <c r="F56" s="221">
        <f t="shared" si="6"/>
        <v>0</v>
      </c>
      <c r="G56" s="221">
        <f t="shared" si="6"/>
        <v>0</v>
      </c>
      <c r="H56" s="221">
        <f t="shared" si="6"/>
        <v>0</v>
      </c>
      <c r="I56" s="221">
        <f t="shared" si="6"/>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7">G55-G56</f>
        <v>0</v>
      </c>
      <c r="H57" s="271">
        <f t="shared" si="7"/>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7" orientation="portrait" r:id="rId1"/>
  <ignoredErrors>
    <ignoredError sqref="N44" formula="1"/>
    <ignoredError sqref="C5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4.09765625"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84" t="s">
        <v>109</v>
      </c>
      <c r="O1" s="448"/>
    </row>
    <row r="2" spans="1:15" ht="15.05" customHeight="1" thickBot="1" x14ac:dyDescent="0.35">
      <c r="A2" s="466" t="s">
        <v>5</v>
      </c>
      <c r="B2" s="467"/>
      <c r="C2" s="468"/>
      <c r="D2" s="435" t="s">
        <v>6</v>
      </c>
      <c r="E2" s="436"/>
      <c r="F2" s="436"/>
      <c r="G2" s="436"/>
      <c r="H2" s="436"/>
      <c r="I2" s="436"/>
      <c r="J2" s="436"/>
      <c r="K2" s="436"/>
      <c r="L2" s="437"/>
      <c r="M2" s="438"/>
      <c r="N2" s="485">
        <f>Jun!N2+1</f>
        <v>6</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7</v>
      </c>
      <c r="N4" s="248" t="s">
        <v>88</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143</v>
      </c>
      <c r="B6" s="373"/>
      <c r="C6" s="373"/>
      <c r="D6" s="373"/>
      <c r="E6" s="373"/>
      <c r="F6" s="373"/>
      <c r="G6" s="373"/>
      <c r="H6" s="373"/>
      <c r="I6" s="374"/>
      <c r="J6" s="478" t="s">
        <v>98</v>
      </c>
      <c r="K6" s="441"/>
      <c r="L6" s="441"/>
      <c r="M6" s="441"/>
      <c r="N6" s="441"/>
      <c r="O6" s="442"/>
    </row>
    <row r="7" spans="1:15" ht="19.5"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83"/>
      <c r="K8" s="445"/>
      <c r="L8" s="445"/>
      <c r="M8" s="445"/>
      <c r="N8" s="445"/>
      <c r="O8" s="446"/>
    </row>
    <row r="9" spans="1:15" ht="13.45" x14ac:dyDescent="0.25">
      <c r="A9" s="122" t="s">
        <v>79</v>
      </c>
      <c r="B9" s="123"/>
      <c r="C9" s="249">
        <f>Jun!C57</f>
        <v>0</v>
      </c>
      <c r="D9" s="249">
        <f>Jun!D57</f>
        <v>0</v>
      </c>
      <c r="E9" s="249">
        <f>Jun!E57</f>
        <v>0</v>
      </c>
      <c r="F9" s="249">
        <f>Jun!F57</f>
        <v>0</v>
      </c>
      <c r="G9" s="249">
        <f>Jun!G57</f>
        <v>0</v>
      </c>
      <c r="H9" s="249">
        <f>Jun!H57</f>
        <v>0</v>
      </c>
      <c r="I9" s="250">
        <f>Jun!I57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63"/>
      <c r="D12" s="164"/>
      <c r="E12" s="165"/>
      <c r="F12" s="166"/>
      <c r="G12" s="131"/>
      <c r="H12" s="131"/>
      <c r="I12" s="167"/>
      <c r="J12" s="213">
        <v>0.33333333333333331</v>
      </c>
      <c r="K12" s="211">
        <v>0.5</v>
      </c>
      <c r="L12" s="211">
        <v>0.54166666666666663</v>
      </c>
      <c r="M12" s="211">
        <v>0.70833333333333337</v>
      </c>
      <c r="N12" s="212">
        <v>8</v>
      </c>
      <c r="O12" s="209" t="s">
        <v>120</v>
      </c>
    </row>
    <row r="13" spans="1:15" ht="13.45" x14ac:dyDescent="0.25">
      <c r="A13" s="64" t="s">
        <v>26</v>
      </c>
      <c r="B13" s="220" t="str">
        <f t="shared" ref="B13:B17" si="0">IF(B14=" "," ",IF(DAY(B14)=1," ",B14-1))</f>
        <v xml:space="preserve"> </v>
      </c>
      <c r="C13" s="65" t="s">
        <v>210</v>
      </c>
      <c r="D13" s="168"/>
      <c r="E13" s="168"/>
      <c r="F13" s="168"/>
      <c r="G13" s="131"/>
      <c r="H13" s="131"/>
      <c r="I13" s="167"/>
      <c r="J13" s="68"/>
      <c r="K13" s="66"/>
      <c r="L13" s="66"/>
      <c r="M13" s="66"/>
      <c r="N13" s="116">
        <f t="shared" ref="N13:N43" si="1">ROUND(((M13-J13-(L13-K13))*24),2)</f>
        <v>0</v>
      </c>
      <c r="O13" s="67" t="s">
        <v>211</v>
      </c>
    </row>
    <row r="14" spans="1:15" s="100" customFormat="1" ht="13.45" x14ac:dyDescent="0.25">
      <c r="A14" s="64" t="s">
        <v>27</v>
      </c>
      <c r="B14" s="220">
        <f t="shared" si="0"/>
        <v>1</v>
      </c>
      <c r="C14" s="65"/>
      <c r="D14" s="168"/>
      <c r="E14" s="168"/>
      <c r="F14" s="168"/>
      <c r="G14" s="131"/>
      <c r="H14" s="131"/>
      <c r="I14" s="167" t="s">
        <v>17</v>
      </c>
      <c r="J14" s="68"/>
      <c r="K14" s="66"/>
      <c r="L14" s="66"/>
      <c r="M14" s="66"/>
      <c r="N14" s="116">
        <f t="shared" si="1"/>
        <v>0</v>
      </c>
      <c r="O14" s="67" t="s">
        <v>17</v>
      </c>
    </row>
    <row r="15" spans="1:15" ht="13.45" x14ac:dyDescent="0.25">
      <c r="A15" s="130" t="s">
        <v>28</v>
      </c>
      <c r="B15" s="220">
        <f t="shared" si="0"/>
        <v>2</v>
      </c>
      <c r="C15" s="65" t="s">
        <v>17</v>
      </c>
      <c r="D15" s="230"/>
      <c r="E15" s="230"/>
      <c r="F15" s="230"/>
      <c r="G15" s="45"/>
      <c r="H15" s="45"/>
      <c r="I15" s="231"/>
      <c r="J15" s="133"/>
      <c r="K15" s="134"/>
      <c r="L15" s="134"/>
      <c r="M15" s="134"/>
      <c r="N15" s="153">
        <f t="shared" si="1"/>
        <v>0</v>
      </c>
      <c r="O15" s="67" t="s">
        <v>17</v>
      </c>
    </row>
    <row r="16" spans="1:15" ht="13.45" x14ac:dyDescent="0.25">
      <c r="A16" s="130" t="s">
        <v>29</v>
      </c>
      <c r="B16" s="220">
        <f t="shared" si="0"/>
        <v>3</v>
      </c>
      <c r="C16" s="65" t="s">
        <v>17</v>
      </c>
      <c r="D16" s="230"/>
      <c r="E16" s="230"/>
      <c r="F16" s="230"/>
      <c r="G16" s="45"/>
      <c r="H16" s="45"/>
      <c r="I16" s="231" t="s">
        <v>17</v>
      </c>
      <c r="J16" s="133"/>
      <c r="K16" s="134"/>
      <c r="L16" s="134"/>
      <c r="M16" s="134"/>
      <c r="N16" s="153">
        <f t="shared" si="1"/>
        <v>0</v>
      </c>
      <c r="O16" s="67" t="s">
        <v>17</v>
      </c>
    </row>
    <row r="17" spans="1:15" s="100" customFormat="1" ht="13.45" x14ac:dyDescent="0.25">
      <c r="A17" s="124" t="s">
        <v>30</v>
      </c>
      <c r="B17" s="217">
        <f t="shared" si="0"/>
        <v>4</v>
      </c>
      <c r="C17" s="228"/>
      <c r="D17" s="234"/>
      <c r="E17" s="234"/>
      <c r="F17" s="234"/>
      <c r="G17" s="125"/>
      <c r="H17" s="125"/>
      <c r="I17" s="234" t="s">
        <v>50</v>
      </c>
      <c r="J17" s="127"/>
      <c r="K17" s="128"/>
      <c r="L17" s="128"/>
      <c r="M17" s="128"/>
      <c r="N17" s="143">
        <f t="shared" si="1"/>
        <v>0</v>
      </c>
      <c r="O17" s="154" t="s">
        <v>51</v>
      </c>
    </row>
    <row r="18" spans="1:15" thickBot="1" x14ac:dyDescent="0.3">
      <c r="A18" s="169" t="s">
        <v>31</v>
      </c>
      <c r="B18" s="219">
        <f>IF(B19=" "," ",IF(DAY(B19)=1," ",B19-1))</f>
        <v>5</v>
      </c>
      <c r="C18" s="170"/>
      <c r="D18" s="170"/>
      <c r="E18" s="170"/>
      <c r="F18" s="170"/>
      <c r="G18" s="70"/>
      <c r="H18" s="70"/>
      <c r="I18" s="171"/>
      <c r="J18" s="72"/>
      <c r="K18" s="73"/>
      <c r="L18" s="73"/>
      <c r="M18" s="73"/>
      <c r="N18" s="117">
        <f t="shared" si="1"/>
        <v>0</v>
      </c>
      <c r="O18" s="67"/>
    </row>
    <row r="19" spans="1:15" thickBot="1" x14ac:dyDescent="0.3">
      <c r="A19" s="169" t="s">
        <v>32</v>
      </c>
      <c r="B19" s="219">
        <f>IF(B21=" "," ",IF(DAY(B21)=1," ",B21-1))</f>
        <v>6</v>
      </c>
      <c r="C19" s="170"/>
      <c r="D19" s="170"/>
      <c r="E19" s="170"/>
      <c r="F19" s="170"/>
      <c r="G19" s="70"/>
      <c r="H19" s="70"/>
      <c r="I19" s="171"/>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3" t="s">
        <v>132</v>
      </c>
      <c r="N20" s="118">
        <f>SUM(N13:N19)</f>
        <v>0</v>
      </c>
      <c r="O20" s="120">
        <f>J4-D53</f>
        <v>0</v>
      </c>
    </row>
    <row r="21" spans="1:15" ht="13.45" x14ac:dyDescent="0.25">
      <c r="A21" s="64" t="s">
        <v>26</v>
      </c>
      <c r="B21" s="220">
        <f t="shared" ref="B21:B26" si="2">B22-1</f>
        <v>7</v>
      </c>
      <c r="C21" s="168"/>
      <c r="D21" s="168"/>
      <c r="E21" s="168"/>
      <c r="F21" s="168"/>
      <c r="G21" s="131"/>
      <c r="H21" s="131"/>
      <c r="I21" s="167" t="s">
        <v>17</v>
      </c>
      <c r="J21" s="68"/>
      <c r="K21" s="66"/>
      <c r="L21" s="66"/>
      <c r="M21" s="66"/>
      <c r="N21" s="116">
        <f t="shared" ref="N21" si="3">ROUND(((M21-J21-(L21-K21))*24),2)</f>
        <v>0</v>
      </c>
      <c r="O21" s="67" t="s">
        <v>17</v>
      </c>
    </row>
    <row r="22" spans="1:15" ht="13.45" x14ac:dyDescent="0.25">
      <c r="A22" s="64" t="s">
        <v>27</v>
      </c>
      <c r="B22" s="220">
        <f t="shared" si="2"/>
        <v>8</v>
      </c>
      <c r="C22" s="168"/>
      <c r="D22" s="168" t="s">
        <v>17</v>
      </c>
      <c r="E22" s="168"/>
      <c r="F22" s="168"/>
      <c r="G22" s="131"/>
      <c r="H22" s="131"/>
      <c r="I22" s="167"/>
      <c r="J22" s="68"/>
      <c r="K22" s="66"/>
      <c r="L22" s="66"/>
      <c r="M22" s="66"/>
      <c r="N22" s="116">
        <f>ROUND(((M22-J22-(L22-K22))*24),2)</f>
        <v>0</v>
      </c>
      <c r="O22" s="67"/>
    </row>
    <row r="23" spans="1:15" ht="13.45" x14ac:dyDescent="0.25">
      <c r="A23" s="64" t="s">
        <v>28</v>
      </c>
      <c r="B23" s="220">
        <f t="shared" si="2"/>
        <v>9</v>
      </c>
      <c r="C23" s="168"/>
      <c r="D23" s="168"/>
      <c r="E23" s="168"/>
      <c r="F23" s="168"/>
      <c r="G23" s="131"/>
      <c r="H23" s="131"/>
      <c r="I23" s="167"/>
      <c r="J23" s="68"/>
      <c r="K23" s="66"/>
      <c r="L23" s="66"/>
      <c r="M23" s="66"/>
      <c r="N23" s="116">
        <f t="shared" si="1"/>
        <v>0</v>
      </c>
      <c r="O23" s="67"/>
    </row>
    <row r="24" spans="1:15" ht="13.45" x14ac:dyDescent="0.25">
      <c r="A24" s="64" t="s">
        <v>29</v>
      </c>
      <c r="B24" s="220">
        <f t="shared" si="2"/>
        <v>10</v>
      </c>
      <c r="C24" s="168"/>
      <c r="D24" s="168"/>
      <c r="E24" s="168"/>
      <c r="F24" s="168"/>
      <c r="G24" s="131"/>
      <c r="H24" s="131"/>
      <c r="I24" s="167"/>
      <c r="J24" s="68"/>
      <c r="K24" s="66"/>
      <c r="L24" s="66"/>
      <c r="M24" s="66"/>
      <c r="N24" s="116">
        <f t="shared" si="1"/>
        <v>0</v>
      </c>
      <c r="O24" s="67"/>
    </row>
    <row r="25" spans="1:15" ht="13.45" x14ac:dyDescent="0.25">
      <c r="A25" s="64" t="s">
        <v>30</v>
      </c>
      <c r="B25" s="220">
        <f t="shared" si="2"/>
        <v>11</v>
      </c>
      <c r="C25" s="168"/>
      <c r="D25" s="168"/>
      <c r="E25" s="168"/>
      <c r="F25" s="168"/>
      <c r="G25" s="131"/>
      <c r="H25" s="131"/>
      <c r="I25" s="167"/>
      <c r="J25" s="68"/>
      <c r="K25" s="66"/>
      <c r="L25" s="66"/>
      <c r="M25" s="66"/>
      <c r="N25" s="116">
        <f t="shared" si="1"/>
        <v>0</v>
      </c>
      <c r="O25" s="67"/>
    </row>
    <row r="26" spans="1:15" thickBot="1" x14ac:dyDescent="0.3">
      <c r="A26" s="169" t="s">
        <v>31</v>
      </c>
      <c r="B26" s="219">
        <f t="shared" si="2"/>
        <v>12</v>
      </c>
      <c r="C26" s="170"/>
      <c r="D26" s="170"/>
      <c r="E26" s="170"/>
      <c r="F26" s="170"/>
      <c r="G26" s="70"/>
      <c r="H26" s="70"/>
      <c r="I26" s="171"/>
      <c r="J26" s="72"/>
      <c r="K26" s="73"/>
      <c r="L26" s="73"/>
      <c r="M26" s="73"/>
      <c r="N26" s="117">
        <f t="shared" si="1"/>
        <v>0</v>
      </c>
      <c r="O26" s="67"/>
    </row>
    <row r="27" spans="1:15" thickBot="1" x14ac:dyDescent="0.3">
      <c r="A27" s="169" t="s">
        <v>32</v>
      </c>
      <c r="B27" s="219">
        <f>B29-1</f>
        <v>13</v>
      </c>
      <c r="C27" s="170"/>
      <c r="D27" s="170"/>
      <c r="E27" s="170"/>
      <c r="F27" s="170"/>
      <c r="G27" s="70"/>
      <c r="H27" s="70"/>
      <c r="I27" s="171"/>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3" t="s">
        <v>132</v>
      </c>
      <c r="N28" s="118">
        <f>SUM(N21:N27)</f>
        <v>0</v>
      </c>
      <c r="O28" s="120">
        <f>J4</f>
        <v>0</v>
      </c>
    </row>
    <row r="29" spans="1:15" ht="13.45" x14ac:dyDescent="0.25">
      <c r="A29" s="64" t="s">
        <v>26</v>
      </c>
      <c r="B29" s="220">
        <f t="shared" ref="B29:B34" si="4">B30-1</f>
        <v>14</v>
      </c>
      <c r="C29" s="168"/>
      <c r="D29" s="168"/>
      <c r="E29" s="168"/>
      <c r="F29" s="168"/>
      <c r="G29" s="131"/>
      <c r="H29" s="131"/>
      <c r="I29" s="167" t="s">
        <v>17</v>
      </c>
      <c r="J29" s="68"/>
      <c r="K29" s="66"/>
      <c r="L29" s="66"/>
      <c r="M29" s="66"/>
      <c r="N29" s="116">
        <f t="shared" si="1"/>
        <v>0</v>
      </c>
      <c r="O29" s="83"/>
    </row>
    <row r="30" spans="1:15" ht="13.45" x14ac:dyDescent="0.25">
      <c r="A30" s="64" t="s">
        <v>27</v>
      </c>
      <c r="B30" s="220">
        <f t="shared" si="4"/>
        <v>15</v>
      </c>
      <c r="C30" s="168"/>
      <c r="D30" s="168"/>
      <c r="E30" s="168"/>
      <c r="F30" s="168"/>
      <c r="G30" s="131"/>
      <c r="H30" s="131"/>
      <c r="I30" s="167"/>
      <c r="J30" s="68"/>
      <c r="K30" s="66"/>
      <c r="L30" s="66"/>
      <c r="M30" s="66"/>
      <c r="N30" s="116">
        <f t="shared" si="1"/>
        <v>0</v>
      </c>
      <c r="O30" s="67"/>
    </row>
    <row r="31" spans="1:15" ht="13.45" x14ac:dyDescent="0.25">
      <c r="A31" s="64" t="s">
        <v>28</v>
      </c>
      <c r="B31" s="220">
        <f t="shared" si="4"/>
        <v>16</v>
      </c>
      <c r="C31" s="168"/>
      <c r="D31" s="168"/>
      <c r="E31" s="168"/>
      <c r="F31" s="168"/>
      <c r="G31" s="131"/>
      <c r="H31" s="131"/>
      <c r="I31" s="167"/>
      <c r="J31" s="68"/>
      <c r="K31" s="66"/>
      <c r="L31" s="66"/>
      <c r="M31" s="66"/>
      <c r="N31" s="116">
        <f t="shared" si="1"/>
        <v>0</v>
      </c>
      <c r="O31" s="67"/>
    </row>
    <row r="32" spans="1:15" ht="13.45" x14ac:dyDescent="0.25">
      <c r="A32" s="64" t="s">
        <v>29</v>
      </c>
      <c r="B32" s="220">
        <f t="shared" si="4"/>
        <v>17</v>
      </c>
      <c r="C32" s="168"/>
      <c r="D32" s="168"/>
      <c r="E32" s="168"/>
      <c r="F32" s="168"/>
      <c r="G32" s="131"/>
      <c r="H32" s="131"/>
      <c r="I32" s="167"/>
      <c r="J32" s="68"/>
      <c r="K32" s="66"/>
      <c r="L32" s="66"/>
      <c r="M32" s="66"/>
      <c r="N32" s="116">
        <f t="shared" si="1"/>
        <v>0</v>
      </c>
      <c r="O32" s="67"/>
    </row>
    <row r="33" spans="1:15" ht="13.45" x14ac:dyDescent="0.25">
      <c r="A33" s="64" t="s">
        <v>30</v>
      </c>
      <c r="B33" s="220">
        <f t="shared" si="4"/>
        <v>18</v>
      </c>
      <c r="C33" s="168"/>
      <c r="D33" s="168"/>
      <c r="E33" s="168"/>
      <c r="F33" s="168"/>
      <c r="G33" s="131"/>
      <c r="H33" s="131"/>
      <c r="I33" s="167"/>
      <c r="J33" s="68"/>
      <c r="K33" s="66"/>
      <c r="L33" s="66"/>
      <c r="M33" s="66"/>
      <c r="N33" s="116">
        <f t="shared" si="1"/>
        <v>0</v>
      </c>
      <c r="O33" s="67"/>
    </row>
    <row r="34" spans="1:15" thickBot="1" x14ac:dyDescent="0.3">
      <c r="A34" s="169" t="s">
        <v>31</v>
      </c>
      <c r="B34" s="219">
        <f t="shared" si="4"/>
        <v>19</v>
      </c>
      <c r="C34" s="170"/>
      <c r="D34" s="170"/>
      <c r="E34" s="170"/>
      <c r="F34" s="170"/>
      <c r="G34" s="70"/>
      <c r="H34" s="70"/>
      <c r="I34" s="171"/>
      <c r="J34" s="72"/>
      <c r="K34" s="73"/>
      <c r="L34" s="73"/>
      <c r="M34" s="73"/>
      <c r="N34" s="117">
        <f t="shared" si="1"/>
        <v>0</v>
      </c>
      <c r="O34" s="67"/>
    </row>
    <row r="35" spans="1:15" thickBot="1" x14ac:dyDescent="0.3">
      <c r="A35" s="169" t="s">
        <v>32</v>
      </c>
      <c r="B35" s="219">
        <f>B37-1</f>
        <v>20</v>
      </c>
      <c r="C35" s="170"/>
      <c r="D35" s="170"/>
      <c r="E35" s="170"/>
      <c r="F35" s="170"/>
      <c r="G35" s="70"/>
      <c r="H35" s="70"/>
      <c r="I35" s="171"/>
      <c r="J35" s="72"/>
      <c r="K35" s="73"/>
      <c r="L35" s="73"/>
      <c r="M35" s="73"/>
      <c r="N35" s="117">
        <f t="shared" si="1"/>
        <v>0</v>
      </c>
      <c r="O35" s="76" t="s">
        <v>71</v>
      </c>
    </row>
    <row r="36" spans="1:15" thickBot="1" x14ac:dyDescent="0.3">
      <c r="A36" s="77"/>
      <c r="B36" s="78"/>
      <c r="C36" s="79"/>
      <c r="D36" s="79"/>
      <c r="E36" s="79"/>
      <c r="F36" s="79"/>
      <c r="G36" s="78"/>
      <c r="H36" s="78"/>
      <c r="I36" s="80"/>
      <c r="J36" s="82"/>
      <c r="K36" s="82"/>
      <c r="L36" s="82"/>
      <c r="M36" s="263" t="s">
        <v>132</v>
      </c>
      <c r="N36" s="118">
        <f>SUM(N29:N35)</f>
        <v>0</v>
      </c>
      <c r="O36" s="120">
        <f>J4</f>
        <v>0</v>
      </c>
    </row>
    <row r="37" spans="1:15" ht="13.45" x14ac:dyDescent="0.25">
      <c r="A37" s="64" t="s">
        <v>26</v>
      </c>
      <c r="B37" s="220">
        <f t="shared" ref="B37:B42" si="5">B38-1</f>
        <v>21</v>
      </c>
      <c r="C37" s="168"/>
      <c r="D37" s="168"/>
      <c r="E37" s="168"/>
      <c r="F37" s="168"/>
      <c r="G37" s="45"/>
      <c r="H37" s="45"/>
      <c r="I37" s="167"/>
      <c r="J37" s="68"/>
      <c r="K37" s="66"/>
      <c r="L37" s="66"/>
      <c r="M37" s="66"/>
      <c r="N37" s="116">
        <f t="shared" si="1"/>
        <v>0</v>
      </c>
      <c r="O37" s="83"/>
    </row>
    <row r="38" spans="1:15" ht="13.45" x14ac:dyDescent="0.25">
      <c r="A38" s="64" t="s">
        <v>27</v>
      </c>
      <c r="B38" s="220">
        <f t="shared" si="5"/>
        <v>22</v>
      </c>
      <c r="C38" s="168"/>
      <c r="D38" s="168"/>
      <c r="E38" s="168"/>
      <c r="F38" s="168"/>
      <c r="G38" s="131"/>
      <c r="H38" s="131"/>
      <c r="I38" s="167"/>
      <c r="J38" s="68"/>
      <c r="K38" s="66"/>
      <c r="L38" s="66"/>
      <c r="M38" s="66"/>
      <c r="N38" s="116">
        <f t="shared" si="1"/>
        <v>0</v>
      </c>
      <c r="O38" s="67"/>
    </row>
    <row r="39" spans="1:15" ht="13.45" x14ac:dyDescent="0.25">
      <c r="A39" s="64" t="s">
        <v>28</v>
      </c>
      <c r="B39" s="220">
        <f t="shared" si="5"/>
        <v>23</v>
      </c>
      <c r="C39" s="168"/>
      <c r="D39" s="168"/>
      <c r="E39" s="168"/>
      <c r="F39" s="168"/>
      <c r="G39" s="131"/>
      <c r="H39" s="131"/>
      <c r="I39" s="167"/>
      <c r="J39" s="68"/>
      <c r="K39" s="66"/>
      <c r="L39" s="66"/>
      <c r="M39" s="66"/>
      <c r="N39" s="116">
        <f t="shared" si="1"/>
        <v>0</v>
      </c>
      <c r="O39" s="67"/>
    </row>
    <row r="40" spans="1:15" ht="13.45" x14ac:dyDescent="0.25">
      <c r="A40" s="64" t="s">
        <v>29</v>
      </c>
      <c r="B40" s="220">
        <f t="shared" si="5"/>
        <v>24</v>
      </c>
      <c r="C40" s="168"/>
      <c r="D40" s="168"/>
      <c r="E40" s="168"/>
      <c r="F40" s="168"/>
      <c r="G40" s="131"/>
      <c r="H40" s="131"/>
      <c r="I40" s="167"/>
      <c r="J40" s="68"/>
      <c r="K40" s="66"/>
      <c r="L40" s="66"/>
      <c r="M40" s="66"/>
      <c r="N40" s="116">
        <f t="shared" si="1"/>
        <v>0</v>
      </c>
      <c r="O40" s="67"/>
    </row>
    <row r="41" spans="1:15" ht="13.45" x14ac:dyDescent="0.25">
      <c r="A41" s="64" t="s">
        <v>30</v>
      </c>
      <c r="B41" s="220">
        <f t="shared" si="5"/>
        <v>25</v>
      </c>
      <c r="C41" s="168"/>
      <c r="D41" s="168" t="s">
        <v>17</v>
      </c>
      <c r="E41" s="168"/>
      <c r="F41" s="168"/>
      <c r="G41" s="131"/>
      <c r="H41" s="131"/>
      <c r="I41" s="167"/>
      <c r="J41" s="68"/>
      <c r="K41" s="66"/>
      <c r="L41" s="66"/>
      <c r="M41" s="66"/>
      <c r="N41" s="116">
        <f t="shared" si="1"/>
        <v>0</v>
      </c>
      <c r="O41" s="67"/>
    </row>
    <row r="42" spans="1:15" thickBot="1" x14ac:dyDescent="0.3">
      <c r="A42" s="69" t="s">
        <v>31</v>
      </c>
      <c r="B42" s="219">
        <f t="shared" si="5"/>
        <v>26</v>
      </c>
      <c r="C42" s="170"/>
      <c r="D42" s="170"/>
      <c r="E42" s="170"/>
      <c r="F42" s="170"/>
      <c r="G42" s="70"/>
      <c r="H42" s="70"/>
      <c r="I42" s="171"/>
      <c r="J42" s="72"/>
      <c r="K42" s="73"/>
      <c r="L42" s="73"/>
      <c r="M42" s="73"/>
      <c r="N42" s="117">
        <f t="shared" si="1"/>
        <v>0</v>
      </c>
      <c r="O42" s="67"/>
    </row>
    <row r="43" spans="1:15" thickBot="1" x14ac:dyDescent="0.3">
      <c r="A43" s="69" t="s">
        <v>32</v>
      </c>
      <c r="B43" s="219">
        <f>B45-1</f>
        <v>27</v>
      </c>
      <c r="C43" s="170"/>
      <c r="D43" s="170"/>
      <c r="E43" s="170"/>
      <c r="F43" s="170"/>
      <c r="G43" s="70"/>
      <c r="H43" s="70"/>
      <c r="I43" s="1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28</v>
      </c>
      <c r="C45" s="65" t="s">
        <v>208</v>
      </c>
      <c r="D45" s="168"/>
      <c r="E45" s="168"/>
      <c r="F45" s="168"/>
      <c r="G45" s="131"/>
      <c r="H45" s="131"/>
      <c r="I45" s="167"/>
      <c r="J45" s="68" t="s">
        <v>209</v>
      </c>
      <c r="K45" s="66"/>
      <c r="L45" s="66"/>
      <c r="M45" s="66"/>
      <c r="N45" s="116" t="s">
        <v>17</v>
      </c>
      <c r="O45" s="83"/>
    </row>
    <row r="46" spans="1:15" ht="13.45" x14ac:dyDescent="0.25">
      <c r="A46" s="64" t="s">
        <v>27</v>
      </c>
      <c r="B46" s="220">
        <v>29</v>
      </c>
      <c r="C46" s="65" t="s">
        <v>174</v>
      </c>
      <c r="D46" s="168"/>
      <c r="E46" s="168"/>
      <c r="F46" s="168"/>
      <c r="G46" s="131"/>
      <c r="H46" s="131"/>
      <c r="I46" s="167"/>
      <c r="J46" s="68" t="s">
        <v>176</v>
      </c>
      <c r="K46" s="66"/>
      <c r="L46" s="66"/>
      <c r="M46" s="66"/>
      <c r="N46" s="116" t="s">
        <v>17</v>
      </c>
      <c r="O46" s="67"/>
    </row>
    <row r="47" spans="1:15" ht="13.45" x14ac:dyDescent="0.25">
      <c r="A47" s="64" t="s">
        <v>28</v>
      </c>
      <c r="B47" s="220">
        <v>30</v>
      </c>
      <c r="C47" s="65" t="s">
        <v>173</v>
      </c>
      <c r="D47" s="168"/>
      <c r="E47" s="168"/>
      <c r="F47" s="168"/>
      <c r="G47" s="131"/>
      <c r="H47" s="131"/>
      <c r="I47" s="167"/>
      <c r="J47" s="68" t="s">
        <v>175</v>
      </c>
      <c r="K47" s="66"/>
      <c r="L47" s="66"/>
      <c r="M47" s="66"/>
      <c r="N47" s="116" t="s">
        <v>17</v>
      </c>
      <c r="O47" s="67"/>
    </row>
    <row r="48" spans="1:15" ht="13.45" x14ac:dyDescent="0.25">
      <c r="A48" s="64" t="s">
        <v>29</v>
      </c>
      <c r="B48" s="220">
        <v>31</v>
      </c>
      <c r="C48" s="65" t="s">
        <v>161</v>
      </c>
      <c r="D48" s="168"/>
      <c r="E48" s="168"/>
      <c r="F48" s="168"/>
      <c r="G48" s="131"/>
      <c r="H48" s="131"/>
      <c r="I48" s="167"/>
      <c r="J48" s="68" t="s">
        <v>162</v>
      </c>
      <c r="K48" s="66"/>
      <c r="L48" s="66"/>
      <c r="M48" s="66"/>
      <c r="N48" s="116" t="s">
        <v>17</v>
      </c>
      <c r="O48" s="67"/>
    </row>
    <row r="49" spans="1:15" ht="13.45" x14ac:dyDescent="0.25">
      <c r="A49" s="64" t="s">
        <v>30</v>
      </c>
      <c r="B49" s="220"/>
      <c r="C49" s="65"/>
      <c r="D49" s="168"/>
      <c r="E49" s="168"/>
      <c r="F49" s="168"/>
      <c r="G49" s="131"/>
      <c r="H49" s="131"/>
      <c r="I49" s="167"/>
      <c r="J49" s="68" t="s">
        <v>119</v>
      </c>
      <c r="K49" s="66"/>
      <c r="L49" s="66"/>
      <c r="M49" s="66"/>
      <c r="N49" s="116" t="s">
        <v>17</v>
      </c>
      <c r="O49" s="67"/>
    </row>
    <row r="50" spans="1:15" thickBot="1" x14ac:dyDescent="0.3">
      <c r="A50" s="69" t="s">
        <v>31</v>
      </c>
      <c r="B50" s="219"/>
      <c r="C50" s="135"/>
      <c r="D50" s="170"/>
      <c r="E50" s="170"/>
      <c r="F50" s="170"/>
      <c r="G50" s="70"/>
      <c r="H50" s="70"/>
      <c r="I50" s="171"/>
      <c r="J50" s="72"/>
      <c r="K50" s="73"/>
      <c r="L50" s="73"/>
      <c r="M50" s="73"/>
      <c r="N50" s="117" t="s">
        <v>17</v>
      </c>
      <c r="O50" s="84"/>
    </row>
    <row r="51" spans="1:15" thickBot="1" x14ac:dyDescent="0.3">
      <c r="A51" s="69" t="s">
        <v>32</v>
      </c>
      <c r="B51" s="219"/>
      <c r="C51" s="170"/>
      <c r="D51" s="170"/>
      <c r="E51" s="170"/>
      <c r="F51" s="170"/>
      <c r="G51" s="70"/>
      <c r="H51" s="70"/>
      <c r="I51" s="171"/>
      <c r="J51" s="72"/>
      <c r="K51" s="73"/>
      <c r="L51" s="73"/>
      <c r="M51" s="73"/>
      <c r="N51" s="117" t="s">
        <v>17</v>
      </c>
      <c r="O51" s="76" t="s">
        <v>71</v>
      </c>
    </row>
    <row r="52" spans="1:15" thickBot="1" x14ac:dyDescent="0.3">
      <c r="A52" s="85"/>
      <c r="B52" s="86"/>
      <c r="C52" s="469" t="s">
        <v>33</v>
      </c>
      <c r="D52" s="470"/>
      <c r="E52" s="470"/>
      <c r="F52" s="471"/>
      <c r="G52" s="298"/>
      <c r="H52" s="298"/>
      <c r="I52" s="151"/>
      <c r="J52" s="81"/>
      <c r="K52" s="82"/>
      <c r="L52" s="82"/>
      <c r="M52" s="263" t="s">
        <v>132</v>
      </c>
      <c r="N52" s="118" t="s">
        <v>17</v>
      </c>
      <c r="O52" s="120"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6">D53+D11</f>
        <v>0</v>
      </c>
      <c r="E55" s="216">
        <f t="shared" si="6"/>
        <v>0</v>
      </c>
      <c r="F55" s="216">
        <f t="shared" si="6"/>
        <v>0</v>
      </c>
      <c r="G55" s="271">
        <f t="shared" si="6"/>
        <v>0</v>
      </c>
      <c r="H55" s="271">
        <f t="shared" si="6"/>
        <v>0</v>
      </c>
      <c r="I55" s="216">
        <f t="shared" si="6"/>
        <v>0</v>
      </c>
      <c r="J55" s="475"/>
      <c r="K55" s="420"/>
      <c r="L55" s="420"/>
      <c r="M55" s="420"/>
      <c r="N55" s="420"/>
      <c r="O55" s="420"/>
    </row>
    <row r="56" spans="1:15" ht="13.45" x14ac:dyDescent="0.25">
      <c r="A56" s="425" t="s">
        <v>75</v>
      </c>
      <c r="B56" s="426"/>
      <c r="C56" s="221">
        <f>SUM(C14:C48)</f>
        <v>0</v>
      </c>
      <c r="D56" s="221">
        <f t="shared" ref="D56:I56" si="7">SUM(D14:D48)</f>
        <v>0</v>
      </c>
      <c r="E56" s="221">
        <f t="shared" si="7"/>
        <v>0</v>
      </c>
      <c r="F56" s="221">
        <f t="shared" si="7"/>
        <v>0</v>
      </c>
      <c r="G56" s="221">
        <f t="shared" si="7"/>
        <v>0</v>
      </c>
      <c r="H56" s="221">
        <f t="shared" si="7"/>
        <v>0</v>
      </c>
      <c r="I56" s="221">
        <f t="shared" si="7"/>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8">G55-G56</f>
        <v>0</v>
      </c>
      <c r="H57" s="271">
        <f t="shared" si="8"/>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64</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C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4.59765625" style="30" customWidth="1"/>
    <col min="16" max="16384" width="8.8984375" style="30"/>
  </cols>
  <sheetData>
    <row r="1" spans="1:15" x14ac:dyDescent="0.3">
      <c r="A1" s="463" t="s">
        <v>3</v>
      </c>
      <c r="B1" s="464"/>
      <c r="C1" s="465"/>
      <c r="D1" s="431" t="s">
        <v>4</v>
      </c>
      <c r="E1" s="433"/>
      <c r="F1" s="433"/>
      <c r="G1" s="433"/>
      <c r="H1" s="433"/>
      <c r="I1" s="433"/>
      <c r="J1" s="433"/>
      <c r="K1" s="433"/>
      <c r="L1" s="433"/>
      <c r="M1" s="434"/>
      <c r="N1" s="447" t="s">
        <v>109</v>
      </c>
      <c r="O1" s="448"/>
    </row>
    <row r="2" spans="1:15" ht="14.55" thickBot="1" x14ac:dyDescent="0.35">
      <c r="A2" s="466" t="s">
        <v>5</v>
      </c>
      <c r="B2" s="467"/>
      <c r="C2" s="468"/>
      <c r="D2" s="435" t="s">
        <v>6</v>
      </c>
      <c r="E2" s="437"/>
      <c r="F2" s="437"/>
      <c r="G2" s="437"/>
      <c r="H2" s="437"/>
      <c r="I2" s="437"/>
      <c r="J2" s="437"/>
      <c r="K2" s="437"/>
      <c r="L2" s="437"/>
      <c r="M2" s="438"/>
      <c r="N2" s="449">
        <f>Jul!N2+1</f>
        <v>7</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8</v>
      </c>
      <c r="N4" s="248" t="s">
        <v>89</v>
      </c>
      <c r="O4" s="215">
        <f>Jan!O4</f>
        <v>2025</v>
      </c>
    </row>
    <row r="5" spans="1:15" ht="13.85" customHeight="1" x14ac:dyDescent="0.25">
      <c r="A5" s="31"/>
      <c r="B5" s="32"/>
      <c r="C5" s="383" t="s">
        <v>110</v>
      </c>
      <c r="D5" s="384"/>
      <c r="E5" s="385"/>
      <c r="F5" s="33"/>
      <c r="G5" s="297"/>
      <c r="H5" s="297"/>
      <c r="I5" s="34"/>
      <c r="J5" s="35"/>
      <c r="K5" s="36"/>
      <c r="L5" s="37"/>
      <c r="M5" s="38" t="s">
        <v>117</v>
      </c>
      <c r="N5" s="39"/>
      <c r="O5" s="156"/>
    </row>
    <row r="6" spans="1:15" ht="14.25" customHeight="1" x14ac:dyDescent="0.25">
      <c r="A6" s="439" t="s">
        <v>142</v>
      </c>
      <c r="B6" s="373"/>
      <c r="C6" s="373"/>
      <c r="D6" s="373"/>
      <c r="E6" s="373"/>
      <c r="F6" s="373"/>
      <c r="G6" s="373"/>
      <c r="H6" s="373"/>
      <c r="I6" s="374"/>
      <c r="J6" s="478" t="s">
        <v>98</v>
      </c>
      <c r="K6" s="441"/>
      <c r="L6" s="441"/>
      <c r="M6" s="441"/>
      <c r="N6" s="441"/>
      <c r="O6" s="441"/>
    </row>
    <row r="7" spans="1:15" ht="17.2" customHeight="1" x14ac:dyDescent="0.25">
      <c r="A7" s="440"/>
      <c r="B7" s="376"/>
      <c r="C7" s="376"/>
      <c r="D7" s="376"/>
      <c r="E7" s="376"/>
      <c r="F7" s="376"/>
      <c r="G7" s="376"/>
      <c r="H7" s="376"/>
      <c r="I7" s="377"/>
      <c r="J7" s="479"/>
      <c r="K7" s="443"/>
      <c r="L7" s="443"/>
      <c r="M7" s="443"/>
      <c r="N7" s="443"/>
      <c r="O7" s="444"/>
    </row>
    <row r="8" spans="1:15" ht="32.25" x14ac:dyDescent="0.25">
      <c r="A8" s="259" t="s">
        <v>9</v>
      </c>
      <c r="B8" s="41"/>
      <c r="C8" s="42" t="s">
        <v>78</v>
      </c>
      <c r="D8" s="42" t="s">
        <v>10</v>
      </c>
      <c r="E8" s="42" t="s">
        <v>77</v>
      </c>
      <c r="F8" s="42" t="s">
        <v>11</v>
      </c>
      <c r="G8" s="299" t="s">
        <v>144</v>
      </c>
      <c r="H8" s="299" t="s">
        <v>145</v>
      </c>
      <c r="I8" s="43" t="s">
        <v>12</v>
      </c>
      <c r="J8" s="483"/>
      <c r="K8" s="445"/>
      <c r="L8" s="445"/>
      <c r="M8" s="445"/>
      <c r="N8" s="445"/>
      <c r="O8" s="446"/>
    </row>
    <row r="9" spans="1:15" ht="13.45" x14ac:dyDescent="0.25">
      <c r="A9" s="258" t="s">
        <v>79</v>
      </c>
      <c r="B9" s="44"/>
      <c r="C9" s="249">
        <f>Jul!C57</f>
        <v>0</v>
      </c>
      <c r="D9" s="249">
        <f>Jul!D57</f>
        <v>0</v>
      </c>
      <c r="E9" s="249">
        <f>Jul!E57</f>
        <v>0</v>
      </c>
      <c r="F9" s="249">
        <f>Jul!F57</f>
        <v>0</v>
      </c>
      <c r="G9" s="249">
        <f>Jul!G57</f>
        <v>0</v>
      </c>
      <c r="H9" s="249">
        <f>Jul!H57</f>
        <v>0</v>
      </c>
      <c r="I9" s="250">
        <f>Jul!I57</f>
        <v>0</v>
      </c>
      <c r="J9" s="254" t="s">
        <v>13</v>
      </c>
      <c r="K9" s="408" t="s">
        <v>14</v>
      </c>
      <c r="L9" s="409"/>
      <c r="M9" s="47" t="s">
        <v>15</v>
      </c>
      <c r="N9" s="260" t="s">
        <v>16</v>
      </c>
      <c r="O9" s="157"/>
    </row>
    <row r="10" spans="1:15" ht="13.45" x14ac:dyDescent="0.25">
      <c r="A10" s="258" t="s">
        <v>81</v>
      </c>
      <c r="B10" s="44"/>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258" t="s">
        <v>80</v>
      </c>
      <c r="B11" s="44"/>
      <c r="C11" s="216">
        <f>C9-C10</f>
        <v>0</v>
      </c>
      <c r="D11" s="216">
        <f>D10+D9</f>
        <v>0</v>
      </c>
      <c r="E11" s="216">
        <f>E9</f>
        <v>0</v>
      </c>
      <c r="F11" s="216">
        <f>F9-F10</f>
        <v>0</v>
      </c>
      <c r="G11" s="216">
        <f>G9</f>
        <v>0</v>
      </c>
      <c r="H11" s="216">
        <f>H9</f>
        <v>0</v>
      </c>
      <c r="I11" s="251">
        <f>I9</f>
        <v>0</v>
      </c>
      <c r="J11" s="415" t="s">
        <v>70</v>
      </c>
      <c r="K11" s="415"/>
      <c r="L11" s="415"/>
      <c r="M11" s="409"/>
      <c r="N11" s="53" t="s">
        <v>69</v>
      </c>
      <c r="O11" s="158"/>
    </row>
    <row r="12" spans="1:15" ht="13.45" x14ac:dyDescent="0.25">
      <c r="A12" s="56" t="s">
        <v>24</v>
      </c>
      <c r="B12" s="41" t="s">
        <v>25</v>
      </c>
      <c r="C12" s="57"/>
      <c r="D12" s="58"/>
      <c r="E12" s="59"/>
      <c r="F12" s="59"/>
      <c r="G12" s="131"/>
      <c r="H12" s="131"/>
      <c r="I12" s="61"/>
      <c r="J12" s="213">
        <v>0.33333333333333331</v>
      </c>
      <c r="K12" s="211">
        <v>0.5</v>
      </c>
      <c r="L12" s="211">
        <v>0.54166666666666663</v>
      </c>
      <c r="M12" s="211">
        <v>0.70833333333333337</v>
      </c>
      <c r="N12" s="212">
        <v>8</v>
      </c>
      <c r="O12" s="209" t="s">
        <v>120</v>
      </c>
    </row>
    <row r="13" spans="1:15" ht="13.45" x14ac:dyDescent="0.25">
      <c r="A13" s="64" t="s">
        <v>26</v>
      </c>
      <c r="B13" s="218" t="str">
        <f t="shared" ref="B13:B17" si="0">IF(B14=" "," ",IF(DAY(B14)=1," ",B14-1))</f>
        <v xml:space="preserve"> </v>
      </c>
      <c r="C13" s="65" t="s">
        <v>177</v>
      </c>
      <c r="D13" s="45"/>
      <c r="E13" s="45"/>
      <c r="F13" s="45"/>
      <c r="G13" s="131"/>
      <c r="H13" s="131"/>
      <c r="I13" s="61"/>
      <c r="K13" s="66"/>
      <c r="L13" s="66"/>
      <c r="M13" s="66"/>
      <c r="N13" s="116">
        <f t="shared" ref="N13:N43" si="1">ROUND(((M13-J13-(L13-K13))*24),2)</f>
        <v>0</v>
      </c>
      <c r="O13" s="265" t="s">
        <v>179</v>
      </c>
    </row>
    <row r="14" spans="1:15" ht="13.45" x14ac:dyDescent="0.25">
      <c r="A14" s="64" t="s">
        <v>27</v>
      </c>
      <c r="B14" s="218" t="str">
        <f t="shared" si="0"/>
        <v xml:space="preserve"> </v>
      </c>
      <c r="C14" s="65" t="s">
        <v>212</v>
      </c>
      <c r="D14" s="45"/>
      <c r="E14" s="45"/>
      <c r="F14" s="45"/>
      <c r="G14" s="131"/>
      <c r="H14" s="131"/>
      <c r="I14" s="61"/>
      <c r="J14" s="304"/>
      <c r="K14" s="66"/>
      <c r="L14" s="66"/>
      <c r="M14" s="66"/>
      <c r="N14" s="116">
        <f t="shared" si="1"/>
        <v>0</v>
      </c>
      <c r="O14" s="265" t="s">
        <v>179</v>
      </c>
    </row>
    <row r="15" spans="1:15" x14ac:dyDescent="0.3">
      <c r="A15" s="64" t="s">
        <v>28</v>
      </c>
      <c r="B15" s="218" t="str">
        <f t="shared" si="0"/>
        <v xml:space="preserve"> </v>
      </c>
      <c r="C15" s="65" t="s">
        <v>178</v>
      </c>
      <c r="D15" s="160"/>
      <c r="E15" s="160"/>
      <c r="F15" s="160"/>
      <c r="G15" s="45"/>
      <c r="H15" s="45"/>
      <c r="I15" s="161"/>
      <c r="J15" s="159"/>
      <c r="K15" s="66"/>
      <c r="L15" s="66"/>
      <c r="M15" s="66"/>
      <c r="N15" s="116">
        <f t="shared" si="1"/>
        <v>0</v>
      </c>
      <c r="O15" s="265" t="s">
        <v>180</v>
      </c>
    </row>
    <row r="16" spans="1:15" ht="13.45" x14ac:dyDescent="0.25">
      <c r="A16" s="64" t="s">
        <v>29</v>
      </c>
      <c r="B16" s="218" t="str">
        <f t="shared" si="0"/>
        <v xml:space="preserve"> </v>
      </c>
      <c r="C16" s="65" t="s">
        <v>163</v>
      </c>
      <c r="D16" s="45"/>
      <c r="E16" s="45"/>
      <c r="F16" s="45"/>
      <c r="G16" s="131"/>
      <c r="H16" s="131"/>
      <c r="I16" s="46"/>
      <c r="J16" s="159"/>
      <c r="K16" s="66"/>
      <c r="L16" s="66"/>
      <c r="M16" s="66"/>
      <c r="N16" s="116">
        <f t="shared" si="1"/>
        <v>0</v>
      </c>
      <c r="O16" s="265" t="s">
        <v>164</v>
      </c>
    </row>
    <row r="17" spans="1:22" ht="13.45" x14ac:dyDescent="0.25">
      <c r="A17" s="64" t="s">
        <v>30</v>
      </c>
      <c r="B17" s="220">
        <f t="shared" si="0"/>
        <v>1</v>
      </c>
      <c r="C17" s="65"/>
      <c r="D17" s="45"/>
      <c r="E17" s="45"/>
      <c r="F17" s="45"/>
      <c r="G17" s="131"/>
      <c r="H17" s="131"/>
      <c r="I17" s="61"/>
      <c r="J17" s="159"/>
      <c r="K17" s="66"/>
      <c r="L17" s="66"/>
      <c r="M17" s="66"/>
      <c r="N17" s="116">
        <f t="shared" si="1"/>
        <v>0</v>
      </c>
      <c r="O17" s="67"/>
    </row>
    <row r="18" spans="1:22" thickBot="1" x14ac:dyDescent="0.3">
      <c r="A18" s="69" t="s">
        <v>31</v>
      </c>
      <c r="B18" s="219">
        <f>IF(B19=" "," ",IF(DAY(B19)=1," ",B19-1))</f>
        <v>2</v>
      </c>
      <c r="C18" s="70"/>
      <c r="D18" s="70"/>
      <c r="E18" s="70"/>
      <c r="F18" s="70"/>
      <c r="G18" s="70"/>
      <c r="H18" s="70"/>
      <c r="I18" s="71"/>
      <c r="J18" s="162"/>
      <c r="K18" s="73"/>
      <c r="L18" s="73"/>
      <c r="M18" s="73"/>
      <c r="N18" s="117">
        <f t="shared" si="1"/>
        <v>0</v>
      </c>
      <c r="O18" s="67"/>
    </row>
    <row r="19" spans="1:22" thickBot="1" x14ac:dyDescent="0.3">
      <c r="A19" s="69" t="s">
        <v>32</v>
      </c>
      <c r="B19" s="219">
        <f>IF(B21=" "," ",IF(DAY(B21)=1," ",B21-1))</f>
        <v>3</v>
      </c>
      <c r="C19" s="70"/>
      <c r="D19" s="70"/>
      <c r="E19" s="70"/>
      <c r="F19" s="70"/>
      <c r="G19" s="70"/>
      <c r="H19" s="70"/>
      <c r="I19" s="71"/>
      <c r="J19" s="74"/>
      <c r="K19" s="75"/>
      <c r="L19" s="75"/>
      <c r="M19" s="75"/>
      <c r="N19" s="117">
        <f t="shared" si="1"/>
        <v>0</v>
      </c>
      <c r="O19" s="76" t="s">
        <v>71</v>
      </c>
      <c r="U19" s="149"/>
    </row>
    <row r="20" spans="1:22" thickBot="1" x14ac:dyDescent="0.3">
      <c r="A20" s="77"/>
      <c r="B20" s="78"/>
      <c r="C20" s="79"/>
      <c r="D20" s="79"/>
      <c r="E20" s="79"/>
      <c r="F20" s="79"/>
      <c r="G20" s="79"/>
      <c r="H20" s="79"/>
      <c r="I20" s="80"/>
      <c r="J20" s="81"/>
      <c r="K20" s="82"/>
      <c r="L20" s="82"/>
      <c r="M20" s="263" t="s">
        <v>132</v>
      </c>
      <c r="N20" s="118">
        <f>SUM(N13:N19)</f>
        <v>0</v>
      </c>
      <c r="O20" s="120">
        <f>J4</f>
        <v>0</v>
      </c>
      <c r="V20" s="149"/>
    </row>
    <row r="21" spans="1:22" ht="13.45" x14ac:dyDescent="0.25">
      <c r="A21" s="64" t="s">
        <v>26</v>
      </c>
      <c r="B21" s="220">
        <f t="shared" ref="B21:B26" si="2">B22-1</f>
        <v>4</v>
      </c>
      <c r="C21" s="45"/>
      <c r="D21" s="45"/>
      <c r="E21" s="45"/>
      <c r="F21" s="45"/>
      <c r="G21" s="131"/>
      <c r="H21" s="131"/>
      <c r="I21" s="61"/>
      <c r="J21" s="68"/>
      <c r="K21" s="66"/>
      <c r="L21" s="66"/>
      <c r="M21" s="66"/>
      <c r="N21" s="116">
        <f t="shared" si="1"/>
        <v>0</v>
      </c>
      <c r="O21" s="83"/>
    </row>
    <row r="22" spans="1:22" ht="13.45" x14ac:dyDescent="0.25">
      <c r="A22" s="64" t="s">
        <v>27</v>
      </c>
      <c r="B22" s="220">
        <f t="shared" si="2"/>
        <v>5</v>
      </c>
      <c r="C22" s="45"/>
      <c r="D22" s="45" t="s">
        <v>17</v>
      </c>
      <c r="E22" s="45"/>
      <c r="F22" s="45"/>
      <c r="G22" s="131"/>
      <c r="H22" s="131"/>
      <c r="I22" s="61"/>
      <c r="J22" s="68"/>
      <c r="K22" s="66"/>
      <c r="L22" s="66"/>
      <c r="M22" s="66"/>
      <c r="N22" s="116">
        <f t="shared" si="1"/>
        <v>0</v>
      </c>
      <c r="O22" s="67"/>
    </row>
    <row r="23" spans="1:22" ht="13.45" x14ac:dyDescent="0.25">
      <c r="A23" s="64" t="s">
        <v>28</v>
      </c>
      <c r="B23" s="220">
        <f t="shared" si="2"/>
        <v>6</v>
      </c>
      <c r="C23" s="45"/>
      <c r="D23" s="45"/>
      <c r="E23" s="45"/>
      <c r="F23" s="45"/>
      <c r="G23" s="131"/>
      <c r="H23" s="131"/>
      <c r="I23" s="61"/>
      <c r="J23" s="68"/>
      <c r="K23" s="66"/>
      <c r="L23" s="66"/>
      <c r="M23" s="66"/>
      <c r="N23" s="116">
        <f t="shared" si="1"/>
        <v>0</v>
      </c>
      <c r="O23" s="67"/>
    </row>
    <row r="24" spans="1:22" ht="13.45" x14ac:dyDescent="0.25">
      <c r="A24" s="64" t="s">
        <v>29</v>
      </c>
      <c r="B24" s="220">
        <f t="shared" si="2"/>
        <v>7</v>
      </c>
      <c r="C24" s="45"/>
      <c r="D24" s="45"/>
      <c r="E24" s="45"/>
      <c r="F24" s="45"/>
      <c r="G24" s="131"/>
      <c r="H24" s="131"/>
      <c r="I24" s="61"/>
      <c r="J24" s="68"/>
      <c r="K24" s="66"/>
      <c r="L24" s="66"/>
      <c r="M24" s="66"/>
      <c r="N24" s="116">
        <f t="shared" si="1"/>
        <v>0</v>
      </c>
      <c r="O24" s="67"/>
    </row>
    <row r="25" spans="1:22" ht="13.45" x14ac:dyDescent="0.25">
      <c r="A25" s="64" t="s">
        <v>30</v>
      </c>
      <c r="B25" s="220">
        <f t="shared" si="2"/>
        <v>8</v>
      </c>
      <c r="C25" s="45"/>
      <c r="D25" s="45"/>
      <c r="E25" s="45"/>
      <c r="F25" s="45"/>
      <c r="G25" s="131"/>
      <c r="H25" s="131"/>
      <c r="I25" s="61"/>
      <c r="J25" s="68"/>
      <c r="K25" s="66"/>
      <c r="L25" s="66"/>
      <c r="M25" s="66"/>
      <c r="N25" s="116">
        <f t="shared" si="1"/>
        <v>0</v>
      </c>
      <c r="O25" s="67"/>
    </row>
    <row r="26" spans="1:22" thickBot="1" x14ac:dyDescent="0.3">
      <c r="A26" s="69" t="s">
        <v>31</v>
      </c>
      <c r="B26" s="219">
        <f t="shared" si="2"/>
        <v>9</v>
      </c>
      <c r="C26" s="70"/>
      <c r="D26" s="70"/>
      <c r="E26" s="70"/>
      <c r="F26" s="70"/>
      <c r="G26" s="70"/>
      <c r="H26" s="70"/>
      <c r="I26" s="71"/>
      <c r="J26" s="72"/>
      <c r="K26" s="73"/>
      <c r="L26" s="73"/>
      <c r="M26" s="73"/>
      <c r="N26" s="117">
        <f t="shared" si="1"/>
        <v>0</v>
      </c>
      <c r="O26" s="67"/>
    </row>
    <row r="27" spans="1:22" thickBot="1" x14ac:dyDescent="0.3">
      <c r="A27" s="69" t="s">
        <v>32</v>
      </c>
      <c r="B27" s="219">
        <f>B29-1</f>
        <v>10</v>
      </c>
      <c r="C27" s="70"/>
      <c r="D27" s="70"/>
      <c r="E27" s="70"/>
      <c r="F27" s="70"/>
      <c r="G27" s="70"/>
      <c r="H27" s="70"/>
      <c r="I27" s="71"/>
      <c r="J27" s="72"/>
      <c r="K27" s="73"/>
      <c r="L27" s="73"/>
      <c r="M27" s="73"/>
      <c r="N27" s="117">
        <f t="shared" si="1"/>
        <v>0</v>
      </c>
      <c r="O27" s="76" t="s">
        <v>71</v>
      </c>
    </row>
    <row r="28" spans="1:22" thickBot="1" x14ac:dyDescent="0.3">
      <c r="A28" s="77"/>
      <c r="B28" s="78"/>
      <c r="C28" s="79"/>
      <c r="D28" s="79"/>
      <c r="E28" s="79"/>
      <c r="F28" s="79"/>
      <c r="G28" s="78"/>
      <c r="H28" s="78"/>
      <c r="I28" s="80"/>
      <c r="J28" s="81"/>
      <c r="K28" s="82"/>
      <c r="L28" s="82"/>
      <c r="M28" s="263" t="s">
        <v>132</v>
      </c>
      <c r="N28" s="118">
        <f>SUM(N21:N27)</f>
        <v>0</v>
      </c>
      <c r="O28" s="120">
        <f>J4</f>
        <v>0</v>
      </c>
    </row>
    <row r="29" spans="1:22" ht="13.45" x14ac:dyDescent="0.25">
      <c r="A29" s="64" t="s">
        <v>26</v>
      </c>
      <c r="B29" s="220">
        <f t="shared" ref="B29:B34" si="3">B30-1</f>
        <v>11</v>
      </c>
      <c r="C29" s="45"/>
      <c r="D29" s="45"/>
      <c r="E29" s="45"/>
      <c r="F29" s="45"/>
      <c r="G29" s="131"/>
      <c r="H29" s="131"/>
      <c r="I29" s="61" t="s">
        <v>17</v>
      </c>
      <c r="J29" s="68"/>
      <c r="K29" s="66"/>
      <c r="L29" s="66"/>
      <c r="M29" s="66"/>
      <c r="N29" s="116">
        <f t="shared" si="1"/>
        <v>0</v>
      </c>
      <c r="O29" s="83"/>
    </row>
    <row r="30" spans="1:22" ht="13.45" x14ac:dyDescent="0.25">
      <c r="A30" s="64" t="s">
        <v>27</v>
      </c>
      <c r="B30" s="220">
        <f t="shared" si="3"/>
        <v>12</v>
      </c>
      <c r="C30" s="45"/>
      <c r="D30" s="45"/>
      <c r="E30" s="45"/>
      <c r="F30" s="45"/>
      <c r="G30" s="131"/>
      <c r="H30" s="131"/>
      <c r="I30" s="61"/>
      <c r="J30" s="68"/>
      <c r="K30" s="66"/>
      <c r="L30" s="66"/>
      <c r="M30" s="66"/>
      <c r="N30" s="116">
        <f t="shared" si="1"/>
        <v>0</v>
      </c>
      <c r="O30" s="67"/>
    </row>
    <row r="31" spans="1:22" ht="13.45" x14ac:dyDescent="0.25">
      <c r="A31" s="64" t="s">
        <v>28</v>
      </c>
      <c r="B31" s="220">
        <f t="shared" si="3"/>
        <v>13</v>
      </c>
      <c r="C31" s="45"/>
      <c r="D31" s="45"/>
      <c r="E31" s="45"/>
      <c r="F31" s="45"/>
      <c r="G31" s="131"/>
      <c r="H31" s="131"/>
      <c r="I31" s="61"/>
      <c r="J31" s="68"/>
      <c r="K31" s="66"/>
      <c r="L31" s="66"/>
      <c r="M31" s="66"/>
      <c r="N31" s="116">
        <f t="shared" si="1"/>
        <v>0</v>
      </c>
      <c r="O31" s="67"/>
    </row>
    <row r="32" spans="1:22" ht="13.45" x14ac:dyDescent="0.25">
      <c r="A32" s="64" t="s">
        <v>29</v>
      </c>
      <c r="B32" s="220">
        <f t="shared" si="3"/>
        <v>14</v>
      </c>
      <c r="C32" s="45"/>
      <c r="D32" s="45"/>
      <c r="E32" s="45"/>
      <c r="F32" s="45"/>
      <c r="G32" s="131"/>
      <c r="H32" s="131"/>
      <c r="I32" s="61"/>
      <c r="J32" s="68"/>
      <c r="K32" s="66"/>
      <c r="L32" s="66"/>
      <c r="M32" s="66"/>
      <c r="N32" s="116">
        <f t="shared" si="1"/>
        <v>0</v>
      </c>
      <c r="O32" s="67"/>
    </row>
    <row r="33" spans="1:15" ht="13.45" x14ac:dyDescent="0.25">
      <c r="A33" s="64" t="s">
        <v>30</v>
      </c>
      <c r="B33" s="220">
        <f t="shared" si="3"/>
        <v>15</v>
      </c>
      <c r="C33" s="45"/>
      <c r="D33" s="45"/>
      <c r="E33" s="45"/>
      <c r="F33" s="45"/>
      <c r="G33" s="131"/>
      <c r="H33" s="131"/>
      <c r="I33" s="61"/>
      <c r="J33" s="68"/>
      <c r="K33" s="66"/>
      <c r="L33" s="66"/>
      <c r="M33" s="66"/>
      <c r="N33" s="116">
        <f t="shared" si="1"/>
        <v>0</v>
      </c>
      <c r="O33" s="67"/>
    </row>
    <row r="34" spans="1:15" thickBot="1" x14ac:dyDescent="0.3">
      <c r="A34" s="69" t="s">
        <v>31</v>
      </c>
      <c r="B34" s="219">
        <f t="shared" si="3"/>
        <v>16</v>
      </c>
      <c r="C34" s="70"/>
      <c r="D34" s="70"/>
      <c r="E34" s="70"/>
      <c r="F34" s="70"/>
      <c r="G34" s="70"/>
      <c r="H34" s="70"/>
      <c r="I34" s="71"/>
      <c r="J34" s="72"/>
      <c r="K34" s="73"/>
      <c r="L34" s="73"/>
      <c r="M34" s="73"/>
      <c r="N34" s="117">
        <f t="shared" si="1"/>
        <v>0</v>
      </c>
      <c r="O34" s="67"/>
    </row>
    <row r="35" spans="1:15" thickBot="1" x14ac:dyDescent="0.3">
      <c r="A35" s="69" t="s">
        <v>32</v>
      </c>
      <c r="B35" s="219">
        <f>B37-1</f>
        <v>17</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3" t="s">
        <v>132</v>
      </c>
      <c r="N36" s="118">
        <f>SUM(N29:N35)</f>
        <v>0</v>
      </c>
      <c r="O36" s="120">
        <f>J4</f>
        <v>0</v>
      </c>
    </row>
    <row r="37" spans="1:15" ht="13.45" x14ac:dyDescent="0.25">
      <c r="A37" s="64" t="s">
        <v>26</v>
      </c>
      <c r="B37" s="220">
        <f t="shared" ref="B37:B42" si="4">B38-1</f>
        <v>18</v>
      </c>
      <c r="C37" s="45"/>
      <c r="D37" s="45"/>
      <c r="E37" s="45"/>
      <c r="F37" s="45"/>
      <c r="G37" s="45"/>
      <c r="H37" s="45"/>
      <c r="I37" s="61"/>
      <c r="J37" s="68"/>
      <c r="K37" s="66"/>
      <c r="L37" s="66"/>
      <c r="M37" s="66"/>
      <c r="N37" s="116">
        <f t="shared" si="1"/>
        <v>0</v>
      </c>
      <c r="O37" s="83"/>
    </row>
    <row r="38" spans="1:15" ht="13.45" x14ac:dyDescent="0.25">
      <c r="A38" s="64" t="s">
        <v>27</v>
      </c>
      <c r="B38" s="220">
        <f t="shared" si="4"/>
        <v>19</v>
      </c>
      <c r="C38" s="45"/>
      <c r="D38" s="45"/>
      <c r="E38" s="45"/>
      <c r="F38" s="45"/>
      <c r="G38" s="131"/>
      <c r="H38" s="131"/>
      <c r="I38" s="61"/>
      <c r="J38" s="68"/>
      <c r="K38" s="66"/>
      <c r="L38" s="66"/>
      <c r="M38" s="66"/>
      <c r="N38" s="116">
        <f t="shared" si="1"/>
        <v>0</v>
      </c>
      <c r="O38" s="67"/>
    </row>
    <row r="39" spans="1:15" ht="13.45" x14ac:dyDescent="0.25">
      <c r="A39" s="64" t="s">
        <v>28</v>
      </c>
      <c r="B39" s="220">
        <f t="shared" si="4"/>
        <v>20</v>
      </c>
      <c r="C39" s="45"/>
      <c r="D39" s="45"/>
      <c r="E39" s="45"/>
      <c r="F39" s="45"/>
      <c r="G39" s="131"/>
      <c r="H39" s="131"/>
      <c r="I39" s="61"/>
      <c r="J39" s="68"/>
      <c r="K39" s="66"/>
      <c r="L39" s="66"/>
      <c r="M39" s="66"/>
      <c r="N39" s="116">
        <f t="shared" si="1"/>
        <v>0</v>
      </c>
      <c r="O39" s="67"/>
    </row>
    <row r="40" spans="1:15" ht="13.45" x14ac:dyDescent="0.25">
      <c r="A40" s="64" t="s">
        <v>29</v>
      </c>
      <c r="B40" s="220">
        <f t="shared" si="4"/>
        <v>21</v>
      </c>
      <c r="C40" s="45"/>
      <c r="D40" s="45"/>
      <c r="E40" s="45"/>
      <c r="F40" s="45"/>
      <c r="G40" s="131"/>
      <c r="H40" s="131"/>
      <c r="I40" s="61"/>
      <c r="J40" s="68"/>
      <c r="K40" s="66"/>
      <c r="L40" s="66"/>
      <c r="M40" s="66"/>
      <c r="N40" s="116">
        <f t="shared" si="1"/>
        <v>0</v>
      </c>
      <c r="O40" s="67"/>
    </row>
    <row r="41" spans="1:15" ht="13.45" x14ac:dyDescent="0.25">
      <c r="A41" s="64" t="s">
        <v>30</v>
      </c>
      <c r="B41" s="220">
        <f t="shared" si="4"/>
        <v>22</v>
      </c>
      <c r="C41" s="45"/>
      <c r="D41" s="45" t="s">
        <v>17</v>
      </c>
      <c r="E41" s="45"/>
      <c r="F41" s="45"/>
      <c r="G41" s="131"/>
      <c r="H41" s="131"/>
      <c r="I41" s="61"/>
      <c r="J41" s="68"/>
      <c r="K41" s="66"/>
      <c r="L41" s="66"/>
      <c r="M41" s="66"/>
      <c r="N41" s="116">
        <f t="shared" si="1"/>
        <v>0</v>
      </c>
      <c r="O41" s="67"/>
    </row>
    <row r="42" spans="1:15" thickBot="1" x14ac:dyDescent="0.3">
      <c r="A42" s="69" t="s">
        <v>31</v>
      </c>
      <c r="B42" s="219">
        <f t="shared" si="4"/>
        <v>23</v>
      </c>
      <c r="C42" s="70"/>
      <c r="D42" s="70"/>
      <c r="E42" s="70"/>
      <c r="F42" s="70"/>
      <c r="G42" s="70"/>
      <c r="H42" s="70"/>
      <c r="I42" s="71"/>
      <c r="J42" s="72"/>
      <c r="K42" s="73"/>
      <c r="L42" s="73"/>
      <c r="M42" s="73"/>
      <c r="N42" s="117">
        <f t="shared" si="1"/>
        <v>0</v>
      </c>
      <c r="O42" s="67"/>
    </row>
    <row r="43" spans="1:15" thickBot="1" x14ac:dyDescent="0.3">
      <c r="A43" s="69" t="s">
        <v>32</v>
      </c>
      <c r="B43" s="219">
        <f>B45-1</f>
        <v>24</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25</v>
      </c>
      <c r="C45" s="301" t="s">
        <v>17</v>
      </c>
      <c r="D45" s="45"/>
      <c r="E45" s="45"/>
      <c r="F45" s="45"/>
      <c r="G45" s="131"/>
      <c r="H45" s="131"/>
      <c r="I45" s="61"/>
      <c r="J45" s="68"/>
      <c r="K45" s="66"/>
      <c r="L45" s="66"/>
      <c r="M45" s="66"/>
      <c r="N45" s="116">
        <f t="shared" ref="N45:N50" si="5">ROUND(((M45-J45-(L45-K45))*24),2)</f>
        <v>0</v>
      </c>
      <c r="O45" s="83"/>
    </row>
    <row r="46" spans="1:15" ht="13.45" x14ac:dyDescent="0.25">
      <c r="A46" s="64" t="s">
        <v>27</v>
      </c>
      <c r="B46" s="220">
        <v>26</v>
      </c>
      <c r="C46" s="301" t="s">
        <v>17</v>
      </c>
      <c r="D46" s="45"/>
      <c r="E46" s="45"/>
      <c r="F46" s="45"/>
      <c r="G46" s="131"/>
      <c r="H46" s="131"/>
      <c r="I46" s="61"/>
      <c r="J46" s="68"/>
      <c r="K46" s="66"/>
      <c r="L46" s="66"/>
      <c r="M46" s="66"/>
      <c r="N46" s="116">
        <f t="shared" si="5"/>
        <v>0</v>
      </c>
      <c r="O46" s="67"/>
    </row>
    <row r="47" spans="1:15" ht="13.45" x14ac:dyDescent="0.25">
      <c r="A47" s="64" t="s">
        <v>28</v>
      </c>
      <c r="B47" s="220">
        <v>27</v>
      </c>
      <c r="C47" s="301" t="s">
        <v>17</v>
      </c>
      <c r="D47" s="45"/>
      <c r="E47" s="45"/>
      <c r="F47" s="45"/>
      <c r="G47" s="131"/>
      <c r="H47" s="131"/>
      <c r="I47" s="61"/>
      <c r="J47" s="68"/>
      <c r="K47" s="66"/>
      <c r="L47" s="66"/>
      <c r="M47" s="66"/>
      <c r="N47" s="116">
        <f t="shared" si="5"/>
        <v>0</v>
      </c>
      <c r="O47" s="67"/>
    </row>
    <row r="48" spans="1:15" ht="13.45" x14ac:dyDescent="0.25">
      <c r="A48" s="64" t="s">
        <v>29</v>
      </c>
      <c r="B48" s="220">
        <v>28</v>
      </c>
      <c r="C48" s="301" t="s">
        <v>17</v>
      </c>
      <c r="D48" s="45"/>
      <c r="E48" s="45"/>
      <c r="F48" s="45"/>
      <c r="G48" s="131"/>
      <c r="H48" s="131"/>
      <c r="I48" s="61"/>
      <c r="J48" s="68"/>
      <c r="K48" s="66"/>
      <c r="L48" s="66"/>
      <c r="M48" s="66"/>
      <c r="N48" s="116">
        <f t="shared" si="5"/>
        <v>0</v>
      </c>
      <c r="O48" s="67"/>
    </row>
    <row r="49" spans="1:15" ht="13.45" x14ac:dyDescent="0.25">
      <c r="A49" s="64" t="s">
        <v>30</v>
      </c>
      <c r="B49" s="220">
        <v>29</v>
      </c>
      <c r="C49" s="45"/>
      <c r="D49" s="45"/>
      <c r="E49" s="45"/>
      <c r="F49" s="45"/>
      <c r="G49" s="131"/>
      <c r="H49" s="131"/>
      <c r="I49" s="61"/>
      <c r="J49" s="68"/>
      <c r="K49" s="66"/>
      <c r="L49" s="66"/>
      <c r="M49" s="66"/>
      <c r="N49" s="116">
        <f t="shared" si="5"/>
        <v>0</v>
      </c>
      <c r="O49" s="67"/>
    </row>
    <row r="50" spans="1:15" thickBot="1" x14ac:dyDescent="0.3">
      <c r="A50" s="69" t="s">
        <v>31</v>
      </c>
      <c r="B50" s="219">
        <v>30</v>
      </c>
      <c r="C50" s="70"/>
      <c r="D50" s="70"/>
      <c r="E50" s="70"/>
      <c r="F50" s="70"/>
      <c r="G50" s="70"/>
      <c r="H50" s="70"/>
      <c r="I50" s="71"/>
      <c r="J50" s="72"/>
      <c r="K50" s="73"/>
      <c r="L50" s="73"/>
      <c r="M50" s="73"/>
      <c r="N50" s="117">
        <f t="shared" si="5"/>
        <v>0</v>
      </c>
      <c r="O50" s="84"/>
    </row>
    <row r="51" spans="1:15" thickBot="1" x14ac:dyDescent="0.3">
      <c r="A51" s="69" t="s">
        <v>32</v>
      </c>
      <c r="B51" s="219">
        <v>31</v>
      </c>
      <c r="C51" s="70"/>
      <c r="D51" s="70"/>
      <c r="E51" s="70"/>
      <c r="F51" s="70"/>
      <c r="G51" s="70"/>
      <c r="H51" s="70"/>
      <c r="I51" s="71"/>
      <c r="J51" s="72"/>
      <c r="K51" s="73"/>
      <c r="L51" s="73"/>
      <c r="M51" s="73"/>
      <c r="N51" s="117"/>
      <c r="O51" s="200" t="s">
        <v>71</v>
      </c>
    </row>
    <row r="52" spans="1:15" thickBot="1" x14ac:dyDescent="0.3">
      <c r="A52" s="85"/>
      <c r="B52" s="86"/>
      <c r="C52" s="469" t="s">
        <v>33</v>
      </c>
      <c r="D52" s="470"/>
      <c r="E52" s="470"/>
      <c r="F52" s="471"/>
      <c r="G52" s="298"/>
      <c r="H52" s="298"/>
      <c r="I52" s="151"/>
      <c r="J52" s="81"/>
      <c r="K52" s="82"/>
      <c r="L52" s="82"/>
      <c r="M52" s="263" t="s">
        <v>132</v>
      </c>
      <c r="N52" s="118">
        <f>SUM(N45:N51)</f>
        <v>0</v>
      </c>
      <c r="O52" s="120">
        <f>J4</f>
        <v>0</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6">D53+D11</f>
        <v>0</v>
      </c>
      <c r="E55" s="216">
        <f t="shared" si="6"/>
        <v>0</v>
      </c>
      <c r="F55" s="216">
        <f t="shared" si="6"/>
        <v>0</v>
      </c>
      <c r="G55" s="271">
        <f t="shared" si="6"/>
        <v>0</v>
      </c>
      <c r="H55" s="271">
        <f t="shared" si="6"/>
        <v>0</v>
      </c>
      <c r="I55" s="216">
        <f t="shared" si="6"/>
        <v>0</v>
      </c>
      <c r="J55" s="475"/>
      <c r="K55" s="420"/>
      <c r="L55" s="420"/>
      <c r="M55" s="420"/>
      <c r="N55" s="420"/>
      <c r="O55" s="420"/>
    </row>
    <row r="56" spans="1:15" ht="13.45" x14ac:dyDescent="0.25">
      <c r="A56" s="425" t="s">
        <v>75</v>
      </c>
      <c r="B56" s="426"/>
      <c r="C56" s="221">
        <f t="shared" ref="C56:I56" si="7">SUM(C17:C49)</f>
        <v>0</v>
      </c>
      <c r="D56" s="221">
        <f t="shared" si="7"/>
        <v>0</v>
      </c>
      <c r="E56" s="221">
        <f t="shared" si="7"/>
        <v>0</v>
      </c>
      <c r="F56" s="221">
        <f t="shared" si="7"/>
        <v>0</v>
      </c>
      <c r="G56" s="221">
        <f t="shared" si="7"/>
        <v>0</v>
      </c>
      <c r="H56" s="221">
        <f t="shared" si="7"/>
        <v>0</v>
      </c>
      <c r="I56" s="221">
        <f t="shared" si="7"/>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8">G55-G56</f>
        <v>0</v>
      </c>
      <c r="H57" s="271">
        <f t="shared" si="8"/>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64</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A1:C1"/>
    <mergeCell ref="A2:C2"/>
    <mergeCell ref="A6:I7"/>
    <mergeCell ref="J6:O8"/>
    <mergeCell ref="C5:E5"/>
    <mergeCell ref="N1:O1"/>
    <mergeCell ref="N2:O2"/>
    <mergeCell ref="A3:I3"/>
    <mergeCell ref="M3:N3"/>
    <mergeCell ref="A4:I4"/>
    <mergeCell ref="J4:L4"/>
    <mergeCell ref="J3:L3"/>
    <mergeCell ref="D1:M1"/>
    <mergeCell ref="D2:M2"/>
  </mergeCells>
  <pageMargins left="0.7" right="0.7" top="0.75" bottom="0.75" header="0.3" footer="0.3"/>
  <pageSetup scale="65" orientation="portrait" r:id="rId1"/>
  <ignoredErrors>
    <ignoredError sqref="C5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2"/>
  <sheetViews>
    <sheetView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4"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49">
        <f>Aug!N2+1</f>
        <v>8</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9</v>
      </c>
      <c r="N4" s="248" t="s">
        <v>90</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142</v>
      </c>
      <c r="B6" s="373"/>
      <c r="C6" s="373"/>
      <c r="D6" s="373"/>
      <c r="E6" s="373"/>
      <c r="F6" s="373"/>
      <c r="G6" s="373"/>
      <c r="H6" s="373"/>
      <c r="I6" s="374"/>
      <c r="J6" s="478" t="s">
        <v>98</v>
      </c>
      <c r="K6" s="441"/>
      <c r="L6" s="441"/>
      <c r="M6" s="441"/>
      <c r="N6" s="441"/>
      <c r="O6" s="442"/>
    </row>
    <row r="7" spans="1:15" ht="17.2"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83"/>
      <c r="K8" s="445"/>
      <c r="L8" s="445"/>
      <c r="M8" s="445"/>
      <c r="N8" s="445"/>
      <c r="O8" s="446"/>
    </row>
    <row r="9" spans="1:15" ht="13.45" x14ac:dyDescent="0.25">
      <c r="A9" s="122" t="s">
        <v>79</v>
      </c>
      <c r="B9" s="123"/>
      <c r="C9" s="249">
        <f>Aug!C57</f>
        <v>0</v>
      </c>
      <c r="D9" s="249">
        <f>Aug!D57</f>
        <v>0</v>
      </c>
      <c r="E9" s="249">
        <f>Aug!E57</f>
        <v>0</v>
      </c>
      <c r="F9" s="249">
        <f>Aug!F57</f>
        <v>0</v>
      </c>
      <c r="G9" s="249">
        <f>Aug!G57</f>
        <v>0</v>
      </c>
      <c r="H9" s="249">
        <f>Aug!H57</f>
        <v>0</v>
      </c>
      <c r="I9" s="250">
        <f>Aug!I57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45"/>
      <c r="D12" s="146"/>
      <c r="E12" s="42"/>
      <c r="F12" s="147"/>
      <c r="G12" s="131"/>
      <c r="H12" s="131"/>
      <c r="I12" s="148"/>
      <c r="J12" s="213">
        <v>0.33333333333333331</v>
      </c>
      <c r="K12" s="211">
        <v>0.5</v>
      </c>
      <c r="L12" s="211">
        <v>0.54166666666666663</v>
      </c>
      <c r="M12" s="211">
        <v>0.70833333333333337</v>
      </c>
      <c r="N12" s="212">
        <v>8</v>
      </c>
      <c r="O12" s="209" t="s">
        <v>120</v>
      </c>
    </row>
    <row r="13" spans="1:15" ht="13.45" x14ac:dyDescent="0.25">
      <c r="A13" s="124" t="s">
        <v>26</v>
      </c>
      <c r="B13" s="217">
        <f t="shared" ref="B13:B17" si="0">IF(B14=" "," ",IF(DAY(B14)=1," ",B14-1))</f>
        <v>1</v>
      </c>
      <c r="C13" s="125"/>
      <c r="D13" s="125"/>
      <c r="E13" s="125"/>
      <c r="F13" s="125"/>
      <c r="G13" s="125"/>
      <c r="H13" s="125"/>
      <c r="I13" s="126" t="s">
        <v>50</v>
      </c>
      <c r="J13" s="127"/>
      <c r="K13" s="128"/>
      <c r="L13" s="128"/>
      <c r="M13" s="128"/>
      <c r="N13" s="143">
        <f>ROUND(((M13-J13-(L13-K13))*24),2)</f>
        <v>0</v>
      </c>
      <c r="O13" s="129" t="s">
        <v>51</v>
      </c>
    </row>
    <row r="14" spans="1:15" ht="13.45" x14ac:dyDescent="0.25">
      <c r="A14" s="64" t="s">
        <v>27</v>
      </c>
      <c r="B14" s="220">
        <f t="shared" si="0"/>
        <v>2</v>
      </c>
      <c r="C14" s="65"/>
      <c r="D14" s="45"/>
      <c r="E14" s="45"/>
      <c r="F14" s="45"/>
      <c r="G14" s="131"/>
      <c r="H14" s="131"/>
      <c r="I14" s="61"/>
      <c r="J14" s="68"/>
      <c r="K14" s="66"/>
      <c r="L14" s="66"/>
      <c r="M14" s="66"/>
      <c r="N14" s="116">
        <f t="shared" ref="N14:N43" si="1">ROUND(((M14-J14-(L14-K14))*24),2)</f>
        <v>0</v>
      </c>
      <c r="O14" s="67"/>
    </row>
    <row r="15" spans="1:15" ht="13.45" x14ac:dyDescent="0.25">
      <c r="A15" s="64" t="s">
        <v>28</v>
      </c>
      <c r="B15" s="220">
        <f t="shared" si="0"/>
        <v>3</v>
      </c>
      <c r="C15" s="65"/>
      <c r="D15" s="45"/>
      <c r="E15" s="45"/>
      <c r="F15" s="45"/>
      <c r="G15" s="45"/>
      <c r="H15" s="45"/>
      <c r="I15" s="61"/>
      <c r="J15" s="68"/>
      <c r="K15" s="66"/>
      <c r="L15" s="66"/>
      <c r="M15" s="66"/>
      <c r="N15" s="116">
        <f t="shared" si="1"/>
        <v>0</v>
      </c>
      <c r="O15" s="67"/>
    </row>
    <row r="16" spans="1:15" ht="13.45" x14ac:dyDescent="0.25">
      <c r="A16" s="64" t="s">
        <v>29</v>
      </c>
      <c r="B16" s="220">
        <f t="shared" si="0"/>
        <v>4</v>
      </c>
      <c r="C16" s="65"/>
      <c r="D16" s="45"/>
      <c r="E16" s="45"/>
      <c r="F16" s="45"/>
      <c r="G16" s="131"/>
      <c r="H16" s="131"/>
      <c r="I16" s="61"/>
      <c r="J16" s="68"/>
      <c r="K16" s="66"/>
      <c r="L16" s="66"/>
      <c r="M16" s="66"/>
      <c r="N16" s="116">
        <f t="shared" si="1"/>
        <v>0</v>
      </c>
      <c r="O16" s="67"/>
    </row>
    <row r="17" spans="1:15" ht="13.45" x14ac:dyDescent="0.25">
      <c r="A17" s="64" t="s">
        <v>30</v>
      </c>
      <c r="B17" s="220">
        <f t="shared" si="0"/>
        <v>5</v>
      </c>
      <c r="C17" s="45"/>
      <c r="D17" s="45"/>
      <c r="E17" s="45"/>
      <c r="F17" s="45"/>
      <c r="G17" s="131"/>
      <c r="H17" s="131"/>
      <c r="I17" s="61"/>
      <c r="J17" s="68"/>
      <c r="K17" s="66"/>
      <c r="L17" s="66"/>
      <c r="M17" s="66"/>
      <c r="N17" s="116">
        <f t="shared" si="1"/>
        <v>0</v>
      </c>
      <c r="O17" s="67"/>
    </row>
    <row r="18" spans="1:15" thickBot="1" x14ac:dyDescent="0.3">
      <c r="A18" s="69" t="s">
        <v>31</v>
      </c>
      <c r="B18" s="219">
        <f>IF(B19=" "," ",IF(DAY(B19)=1," ",B19-1))</f>
        <v>6</v>
      </c>
      <c r="C18" s="70"/>
      <c r="D18" s="70"/>
      <c r="E18" s="70"/>
      <c r="F18" s="70"/>
      <c r="G18" s="70"/>
      <c r="H18" s="70"/>
      <c r="I18" s="71"/>
      <c r="J18" s="72"/>
      <c r="K18" s="73"/>
      <c r="L18" s="73"/>
      <c r="M18" s="73"/>
      <c r="N18" s="117">
        <f t="shared" si="1"/>
        <v>0</v>
      </c>
      <c r="O18" s="67"/>
    </row>
    <row r="19" spans="1:15" thickBot="1" x14ac:dyDescent="0.3">
      <c r="A19" s="69" t="s">
        <v>32</v>
      </c>
      <c r="B19" s="219">
        <f>IF(B21=" "," ",IF(DAY(B21)=1," ",B21-1))</f>
        <v>7</v>
      </c>
      <c r="C19" s="70"/>
      <c r="D19" s="70"/>
      <c r="E19" s="70"/>
      <c r="F19" s="70"/>
      <c r="G19" s="70"/>
      <c r="H19" s="70"/>
      <c r="I19" s="71"/>
      <c r="J19" s="74"/>
      <c r="K19" s="75"/>
      <c r="L19" s="75"/>
      <c r="M19" s="75"/>
      <c r="N19" s="117">
        <f t="shared" si="1"/>
        <v>0</v>
      </c>
      <c r="O19" s="76" t="s">
        <v>71</v>
      </c>
    </row>
    <row r="20" spans="1:15" thickBot="1" x14ac:dyDescent="0.3">
      <c r="A20" s="77"/>
      <c r="B20" s="77"/>
      <c r="C20" s="79"/>
      <c r="D20" s="79"/>
      <c r="E20" s="79"/>
      <c r="F20" s="79"/>
      <c r="G20" s="79"/>
      <c r="H20" s="79"/>
      <c r="I20" s="80"/>
      <c r="J20" s="81"/>
      <c r="K20" s="82"/>
      <c r="L20" s="82"/>
      <c r="M20" s="263" t="s">
        <v>132</v>
      </c>
      <c r="N20" s="118">
        <f>SUM(N13:N19)</f>
        <v>0</v>
      </c>
      <c r="O20" s="120">
        <f>J4-D53</f>
        <v>0</v>
      </c>
    </row>
    <row r="21" spans="1:15" ht="13.45" x14ac:dyDescent="0.25">
      <c r="A21" s="64" t="s">
        <v>26</v>
      </c>
      <c r="B21" s="220">
        <f t="shared" ref="B21:B26" si="2">B22-1</f>
        <v>8</v>
      </c>
      <c r="C21" s="45"/>
      <c r="D21" s="45"/>
      <c r="E21" s="45"/>
      <c r="F21" s="45"/>
      <c r="G21" s="131"/>
      <c r="H21" s="131"/>
      <c r="I21" s="61" t="s">
        <v>17</v>
      </c>
      <c r="J21" s="68"/>
      <c r="K21" s="66"/>
      <c r="L21" s="66"/>
      <c r="M21" s="66"/>
      <c r="N21" s="116">
        <f t="shared" si="1"/>
        <v>0</v>
      </c>
      <c r="O21" s="67" t="s">
        <v>17</v>
      </c>
    </row>
    <row r="22" spans="1:15" ht="13.45" x14ac:dyDescent="0.25">
      <c r="A22" s="64" t="s">
        <v>27</v>
      </c>
      <c r="B22" s="220">
        <f t="shared" si="2"/>
        <v>9</v>
      </c>
      <c r="C22" s="45"/>
      <c r="D22" s="45" t="s">
        <v>17</v>
      </c>
      <c r="E22" s="45"/>
      <c r="F22" s="45"/>
      <c r="G22" s="131"/>
      <c r="H22" s="131"/>
      <c r="I22" s="61"/>
      <c r="J22" s="68"/>
      <c r="K22" s="66"/>
      <c r="L22" s="66"/>
      <c r="M22" s="66"/>
      <c r="N22" s="116">
        <f t="shared" si="1"/>
        <v>0</v>
      </c>
      <c r="O22" s="67"/>
    </row>
    <row r="23" spans="1:15" ht="13.45" x14ac:dyDescent="0.25">
      <c r="A23" s="64" t="s">
        <v>28</v>
      </c>
      <c r="B23" s="220">
        <f t="shared" si="2"/>
        <v>10</v>
      </c>
      <c r="C23" s="45"/>
      <c r="D23" s="45"/>
      <c r="E23" s="45"/>
      <c r="F23" s="45"/>
      <c r="G23" s="131"/>
      <c r="H23" s="131"/>
      <c r="I23" s="61"/>
      <c r="J23" s="68"/>
      <c r="K23" s="66"/>
      <c r="L23" s="66"/>
      <c r="M23" s="66"/>
      <c r="N23" s="116">
        <f t="shared" si="1"/>
        <v>0</v>
      </c>
      <c r="O23" s="67"/>
    </row>
    <row r="24" spans="1:15" ht="13.45" x14ac:dyDescent="0.25">
      <c r="A24" s="64" t="s">
        <v>29</v>
      </c>
      <c r="B24" s="220">
        <f t="shared" si="2"/>
        <v>11</v>
      </c>
      <c r="C24" s="45"/>
      <c r="D24" s="45"/>
      <c r="E24" s="45"/>
      <c r="F24" s="45"/>
      <c r="G24" s="131"/>
      <c r="H24" s="131"/>
      <c r="I24" s="61"/>
      <c r="J24" s="68"/>
      <c r="K24" s="66"/>
      <c r="L24" s="66"/>
      <c r="M24" s="66"/>
      <c r="N24" s="116">
        <f t="shared" si="1"/>
        <v>0</v>
      </c>
      <c r="O24" s="67"/>
    </row>
    <row r="25" spans="1:15" ht="13.45" x14ac:dyDescent="0.25">
      <c r="A25" s="64" t="s">
        <v>30</v>
      </c>
      <c r="B25" s="220">
        <f t="shared" si="2"/>
        <v>12</v>
      </c>
      <c r="C25" s="45"/>
      <c r="D25" s="45"/>
      <c r="E25" s="45"/>
      <c r="F25" s="45"/>
      <c r="G25" s="131"/>
      <c r="H25" s="131"/>
      <c r="I25" s="61"/>
      <c r="J25" s="68"/>
      <c r="K25" s="66"/>
      <c r="L25" s="66"/>
      <c r="M25" s="66"/>
      <c r="N25" s="116">
        <f t="shared" si="1"/>
        <v>0</v>
      </c>
      <c r="O25" s="67"/>
    </row>
    <row r="26" spans="1:15" thickBot="1" x14ac:dyDescent="0.3">
      <c r="A26" s="69" t="s">
        <v>31</v>
      </c>
      <c r="B26" s="219">
        <f t="shared" si="2"/>
        <v>13</v>
      </c>
      <c r="C26" s="70"/>
      <c r="D26" s="70"/>
      <c r="E26" s="70"/>
      <c r="F26" s="70"/>
      <c r="G26" s="70"/>
      <c r="H26" s="70"/>
      <c r="I26" s="71"/>
      <c r="J26" s="72"/>
      <c r="K26" s="73"/>
      <c r="L26" s="73"/>
      <c r="M26" s="73"/>
      <c r="N26" s="117">
        <f t="shared" si="1"/>
        <v>0</v>
      </c>
      <c r="O26" s="67"/>
    </row>
    <row r="27" spans="1:15" thickBot="1" x14ac:dyDescent="0.3">
      <c r="A27" s="69" t="s">
        <v>32</v>
      </c>
      <c r="B27" s="219">
        <f>B29-1</f>
        <v>14</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3" t="s">
        <v>132</v>
      </c>
      <c r="N28" s="118">
        <f>SUM(N21:N27)</f>
        <v>0</v>
      </c>
      <c r="O28" s="120">
        <f>J4</f>
        <v>0</v>
      </c>
    </row>
    <row r="29" spans="1:15" ht="13.45" x14ac:dyDescent="0.25">
      <c r="A29" s="64" t="s">
        <v>26</v>
      </c>
      <c r="B29" s="220">
        <f t="shared" ref="B29:B34" si="3">B30-1</f>
        <v>15</v>
      </c>
      <c r="C29" s="45"/>
      <c r="D29" s="45"/>
      <c r="E29" s="45"/>
      <c r="F29" s="45"/>
      <c r="G29" s="131"/>
      <c r="H29" s="131"/>
      <c r="I29" s="61" t="s">
        <v>17</v>
      </c>
      <c r="J29" s="68"/>
      <c r="K29" s="66"/>
      <c r="L29" s="66"/>
      <c r="M29" s="66"/>
      <c r="N29" s="116">
        <f t="shared" si="1"/>
        <v>0</v>
      </c>
      <c r="O29" s="83"/>
    </row>
    <row r="30" spans="1:15" ht="13.45" x14ac:dyDescent="0.25">
      <c r="A30" s="64" t="s">
        <v>27</v>
      </c>
      <c r="B30" s="220">
        <f t="shared" si="3"/>
        <v>16</v>
      </c>
      <c r="C30" s="45"/>
      <c r="D30" s="45"/>
      <c r="E30" s="45"/>
      <c r="F30" s="45"/>
      <c r="G30" s="131"/>
      <c r="H30" s="131"/>
      <c r="I30" s="61"/>
      <c r="J30" s="68"/>
      <c r="K30" s="66"/>
      <c r="L30" s="66"/>
      <c r="M30" s="66"/>
      <c r="N30" s="116">
        <f t="shared" si="1"/>
        <v>0</v>
      </c>
      <c r="O30" s="67"/>
    </row>
    <row r="31" spans="1:15" ht="13.45" x14ac:dyDescent="0.25">
      <c r="A31" s="64" t="s">
        <v>28</v>
      </c>
      <c r="B31" s="220">
        <f t="shared" si="3"/>
        <v>17</v>
      </c>
      <c r="C31" s="45"/>
      <c r="D31" s="45"/>
      <c r="E31" s="45"/>
      <c r="F31" s="45"/>
      <c r="G31" s="131"/>
      <c r="H31" s="131"/>
      <c r="I31" s="61"/>
      <c r="J31" s="68"/>
      <c r="K31" s="66"/>
      <c r="L31" s="66"/>
      <c r="M31" s="66"/>
      <c r="N31" s="116">
        <f t="shared" si="1"/>
        <v>0</v>
      </c>
      <c r="O31" s="67"/>
    </row>
    <row r="32" spans="1:15" ht="13.45" x14ac:dyDescent="0.25">
      <c r="A32" s="64" t="s">
        <v>29</v>
      </c>
      <c r="B32" s="220">
        <f t="shared" si="3"/>
        <v>18</v>
      </c>
      <c r="C32" s="45"/>
      <c r="D32" s="45"/>
      <c r="E32" s="45"/>
      <c r="F32" s="45"/>
      <c r="G32" s="131"/>
      <c r="H32" s="131"/>
      <c r="I32" s="61"/>
      <c r="J32" s="68"/>
      <c r="K32" s="66"/>
      <c r="L32" s="66"/>
      <c r="M32" s="66"/>
      <c r="N32" s="116">
        <f t="shared" si="1"/>
        <v>0</v>
      </c>
      <c r="O32" s="67"/>
    </row>
    <row r="33" spans="1:15" ht="13.45" x14ac:dyDescent="0.25">
      <c r="A33" s="64" t="s">
        <v>30</v>
      </c>
      <c r="B33" s="220">
        <f t="shared" si="3"/>
        <v>19</v>
      </c>
      <c r="C33" s="45"/>
      <c r="D33" s="45"/>
      <c r="E33" s="45"/>
      <c r="F33" s="45"/>
      <c r="G33" s="131"/>
      <c r="H33" s="131"/>
      <c r="I33" s="61"/>
      <c r="J33" s="68"/>
      <c r="K33" s="66"/>
      <c r="L33" s="66"/>
      <c r="M33" s="66"/>
      <c r="N33" s="116">
        <f t="shared" si="1"/>
        <v>0</v>
      </c>
      <c r="O33" s="67"/>
    </row>
    <row r="34" spans="1:15" thickBot="1" x14ac:dyDescent="0.3">
      <c r="A34" s="69" t="s">
        <v>31</v>
      </c>
      <c r="B34" s="219">
        <f t="shared" si="3"/>
        <v>20</v>
      </c>
      <c r="C34" s="70"/>
      <c r="D34" s="70"/>
      <c r="E34" s="70"/>
      <c r="F34" s="70"/>
      <c r="G34" s="70"/>
      <c r="H34" s="70"/>
      <c r="I34" s="71"/>
      <c r="J34" s="72"/>
      <c r="K34" s="73"/>
      <c r="L34" s="73"/>
      <c r="M34" s="73"/>
      <c r="N34" s="117">
        <f t="shared" si="1"/>
        <v>0</v>
      </c>
      <c r="O34" s="67"/>
    </row>
    <row r="35" spans="1:15" thickBot="1" x14ac:dyDescent="0.3">
      <c r="A35" s="69" t="s">
        <v>32</v>
      </c>
      <c r="B35" s="219">
        <f>B37-1</f>
        <v>21</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3" t="s">
        <v>132</v>
      </c>
      <c r="N36" s="118">
        <f>SUM(N29:N35)</f>
        <v>0</v>
      </c>
      <c r="O36" s="120">
        <f>J4</f>
        <v>0</v>
      </c>
    </row>
    <row r="37" spans="1:15" ht="13.45" x14ac:dyDescent="0.25">
      <c r="A37" s="64" t="s">
        <v>26</v>
      </c>
      <c r="B37" s="220">
        <f t="shared" ref="B37:B42" si="4">B38-1</f>
        <v>22</v>
      </c>
      <c r="C37" s="45"/>
      <c r="D37" s="45"/>
      <c r="E37" s="45"/>
      <c r="F37" s="45"/>
      <c r="G37" s="45"/>
      <c r="H37" s="45"/>
      <c r="I37" s="61"/>
      <c r="J37" s="68"/>
      <c r="K37" s="66"/>
      <c r="L37" s="66"/>
      <c r="M37" s="66"/>
      <c r="N37" s="116">
        <f t="shared" si="1"/>
        <v>0</v>
      </c>
      <c r="O37" s="83"/>
    </row>
    <row r="38" spans="1:15" ht="13.45" x14ac:dyDescent="0.25">
      <c r="A38" s="64" t="s">
        <v>27</v>
      </c>
      <c r="B38" s="220">
        <f t="shared" si="4"/>
        <v>23</v>
      </c>
      <c r="C38" s="45"/>
      <c r="D38" s="45"/>
      <c r="E38" s="45"/>
      <c r="F38" s="45"/>
      <c r="G38" s="131"/>
      <c r="H38" s="131"/>
      <c r="I38" s="61"/>
      <c r="J38" s="68"/>
      <c r="K38" s="66"/>
      <c r="L38" s="66"/>
      <c r="M38" s="66"/>
      <c r="N38" s="116">
        <f t="shared" si="1"/>
        <v>0</v>
      </c>
      <c r="O38" s="67"/>
    </row>
    <row r="39" spans="1:15" ht="13.45" x14ac:dyDescent="0.25">
      <c r="A39" s="64" t="s">
        <v>28</v>
      </c>
      <c r="B39" s="220">
        <f t="shared" si="4"/>
        <v>24</v>
      </c>
      <c r="C39" s="45"/>
      <c r="D39" s="45"/>
      <c r="E39" s="45"/>
      <c r="F39" s="45"/>
      <c r="G39" s="131"/>
      <c r="H39" s="131"/>
      <c r="I39" s="61"/>
      <c r="J39" s="68"/>
      <c r="K39" s="66"/>
      <c r="L39" s="66"/>
      <c r="M39" s="66"/>
      <c r="N39" s="116">
        <f t="shared" si="1"/>
        <v>0</v>
      </c>
      <c r="O39" s="67"/>
    </row>
    <row r="40" spans="1:15" ht="13.45" x14ac:dyDescent="0.25">
      <c r="A40" s="64" t="s">
        <v>29</v>
      </c>
      <c r="B40" s="220">
        <f t="shared" si="4"/>
        <v>25</v>
      </c>
      <c r="C40" s="45"/>
      <c r="D40" s="45"/>
      <c r="E40" s="45"/>
      <c r="F40" s="45"/>
      <c r="G40" s="131"/>
      <c r="H40" s="131"/>
      <c r="I40" s="61"/>
      <c r="J40" s="68"/>
      <c r="K40" s="66"/>
      <c r="L40" s="66"/>
      <c r="M40" s="66"/>
      <c r="N40" s="116">
        <f t="shared" si="1"/>
        <v>0</v>
      </c>
      <c r="O40" s="67"/>
    </row>
    <row r="41" spans="1:15" ht="13.45" x14ac:dyDescent="0.25">
      <c r="A41" s="64" t="s">
        <v>30</v>
      </c>
      <c r="B41" s="220">
        <f t="shared" si="4"/>
        <v>26</v>
      </c>
      <c r="C41" s="45"/>
      <c r="D41" s="45" t="s">
        <v>17</v>
      </c>
      <c r="E41" s="45"/>
      <c r="F41" s="45"/>
      <c r="G41" s="131"/>
      <c r="H41" s="131"/>
      <c r="I41" s="61"/>
      <c r="J41" s="68"/>
      <c r="K41" s="66"/>
      <c r="L41" s="66"/>
      <c r="M41" s="66"/>
      <c r="N41" s="116">
        <f>ROUND(((M41-J41-(L41-K41))*24),2)</f>
        <v>0</v>
      </c>
      <c r="O41" s="67"/>
    </row>
    <row r="42" spans="1:15" thickBot="1" x14ac:dyDescent="0.3">
      <c r="A42" s="69" t="s">
        <v>31</v>
      </c>
      <c r="B42" s="219">
        <f t="shared" si="4"/>
        <v>27</v>
      </c>
      <c r="C42" s="70"/>
      <c r="D42" s="70"/>
      <c r="E42" s="70"/>
      <c r="F42" s="70"/>
      <c r="G42" s="70"/>
      <c r="H42" s="70"/>
      <c r="I42" s="71"/>
      <c r="J42" s="72"/>
      <c r="K42" s="73"/>
      <c r="L42" s="73"/>
      <c r="M42" s="73"/>
      <c r="N42" s="117">
        <f t="shared" si="1"/>
        <v>0</v>
      </c>
      <c r="O42" s="67"/>
    </row>
    <row r="43" spans="1:15" thickBot="1" x14ac:dyDescent="0.3">
      <c r="A43" s="69" t="s">
        <v>32</v>
      </c>
      <c r="B43" s="219">
        <f>B45-1</f>
        <v>28</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29</v>
      </c>
      <c r="C45" s="65" t="s">
        <v>213</v>
      </c>
      <c r="D45" s="168"/>
      <c r="E45" s="168"/>
      <c r="F45" s="168"/>
      <c r="G45" s="131"/>
      <c r="H45" s="131"/>
      <c r="I45" s="167"/>
      <c r="J45" s="68" t="s">
        <v>214</v>
      </c>
      <c r="K45" s="66"/>
      <c r="L45" s="66"/>
      <c r="M45" s="66"/>
      <c r="N45" s="116"/>
      <c r="O45" s="83"/>
    </row>
    <row r="46" spans="1:15" ht="13.45" x14ac:dyDescent="0.25">
      <c r="A46" s="64" t="s">
        <v>27</v>
      </c>
      <c r="B46" s="220">
        <v>30</v>
      </c>
      <c r="C46" s="65" t="s">
        <v>181</v>
      </c>
      <c r="D46" s="168"/>
      <c r="E46" s="168"/>
      <c r="F46" s="168"/>
      <c r="G46" s="131"/>
      <c r="H46" s="131"/>
      <c r="I46" s="167"/>
      <c r="J46" s="68" t="s">
        <v>182</v>
      </c>
      <c r="K46" s="66"/>
      <c r="L46" s="66"/>
      <c r="M46" s="66"/>
      <c r="N46" s="116"/>
      <c r="O46" s="67"/>
    </row>
    <row r="47" spans="1:15" ht="13.45" x14ac:dyDescent="0.25">
      <c r="A47" s="64" t="s">
        <v>28</v>
      </c>
      <c r="B47" s="220" t="s">
        <v>17</v>
      </c>
      <c r="C47" s="301"/>
      <c r="D47" s="168"/>
      <c r="E47" s="168"/>
      <c r="F47" s="168"/>
      <c r="G47" s="131"/>
      <c r="H47" s="131"/>
      <c r="I47" s="167"/>
      <c r="J47" s="68" t="s">
        <v>119</v>
      </c>
      <c r="K47" s="66"/>
      <c r="L47" s="66"/>
      <c r="M47" s="66"/>
      <c r="N47" s="116"/>
      <c r="O47" s="67"/>
    </row>
    <row r="48" spans="1:15" ht="13.45" x14ac:dyDescent="0.25">
      <c r="A48" s="64" t="s">
        <v>29</v>
      </c>
      <c r="B48" s="220" t="s">
        <v>17</v>
      </c>
      <c r="C48" s="301"/>
      <c r="D48" s="45"/>
      <c r="E48" s="45"/>
      <c r="F48" s="45"/>
      <c r="G48" s="131"/>
      <c r="H48" s="131"/>
      <c r="I48" s="61"/>
      <c r="J48" s="68"/>
      <c r="K48" s="66"/>
      <c r="L48" s="66"/>
      <c r="M48" s="66"/>
      <c r="N48" s="116"/>
      <c r="O48" s="67"/>
    </row>
    <row r="49" spans="1:15" ht="13.45" x14ac:dyDescent="0.25">
      <c r="A49" s="64" t="s">
        <v>30</v>
      </c>
      <c r="B49" s="220" t="s">
        <v>17</v>
      </c>
      <c r="C49" s="45"/>
      <c r="D49" s="45"/>
      <c r="E49" s="45"/>
      <c r="F49" s="45"/>
      <c r="G49" s="131"/>
      <c r="H49" s="131"/>
      <c r="I49" s="61"/>
      <c r="J49" s="302"/>
      <c r="K49" s="66"/>
      <c r="L49" s="66"/>
      <c r="M49" s="66"/>
      <c r="N49" s="116"/>
      <c r="O49" s="67"/>
    </row>
    <row r="50" spans="1:15" thickBot="1" x14ac:dyDescent="0.3">
      <c r="A50" s="69" t="s">
        <v>31</v>
      </c>
      <c r="B50" s="219" t="s">
        <v>17</v>
      </c>
      <c r="C50" s="70"/>
      <c r="D50" s="70"/>
      <c r="E50" s="70"/>
      <c r="F50" s="70"/>
      <c r="G50" s="70"/>
      <c r="H50" s="70"/>
      <c r="I50" s="71"/>
      <c r="J50" s="72"/>
      <c r="K50" s="73"/>
      <c r="L50" s="73"/>
      <c r="M50" s="73"/>
      <c r="N50" s="117"/>
      <c r="O50" s="84"/>
    </row>
    <row r="51" spans="1:15" thickBot="1" x14ac:dyDescent="0.3">
      <c r="A51" s="69" t="s">
        <v>32</v>
      </c>
      <c r="B51" s="219"/>
      <c r="C51" s="70"/>
      <c r="D51" s="70"/>
      <c r="E51" s="70"/>
      <c r="F51" s="70"/>
      <c r="G51" s="70"/>
      <c r="H51" s="70"/>
      <c r="I51" s="71"/>
      <c r="J51" s="72"/>
      <c r="K51" s="73"/>
      <c r="L51" s="73"/>
      <c r="M51" s="73"/>
      <c r="N51" s="117"/>
      <c r="O51" s="76" t="s">
        <v>71</v>
      </c>
    </row>
    <row r="52" spans="1:15" thickBot="1" x14ac:dyDescent="0.3">
      <c r="A52" s="85"/>
      <c r="B52" s="86"/>
      <c r="C52" s="469" t="s">
        <v>33</v>
      </c>
      <c r="D52" s="470"/>
      <c r="E52" s="470"/>
      <c r="F52" s="471"/>
      <c r="G52" s="298"/>
      <c r="H52" s="298"/>
      <c r="I52" s="136"/>
      <c r="J52" s="81"/>
      <c r="K52" s="82"/>
      <c r="L52" s="82"/>
      <c r="M52" s="263" t="s">
        <v>132</v>
      </c>
      <c r="N52" s="118" t="s">
        <v>17</v>
      </c>
      <c r="O52" s="120"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1">
        <f t="shared" ref="C56:I56" si="6">SUM(C13:C46)</f>
        <v>0</v>
      </c>
      <c r="D56" s="221">
        <f t="shared" si="6"/>
        <v>0</v>
      </c>
      <c r="E56" s="221">
        <f t="shared" si="6"/>
        <v>0</v>
      </c>
      <c r="F56" s="221">
        <f t="shared" si="6"/>
        <v>0</v>
      </c>
      <c r="G56" s="221">
        <f t="shared" si="6"/>
        <v>0</v>
      </c>
      <c r="H56" s="221">
        <f t="shared" si="6"/>
        <v>0</v>
      </c>
      <c r="I56" s="221">
        <f t="shared" si="6"/>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7">G55-G56</f>
        <v>0</v>
      </c>
      <c r="H57" s="271">
        <f t="shared" si="7"/>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1:C1"/>
    <mergeCell ref="A2:C2"/>
    <mergeCell ref="A6:I7"/>
    <mergeCell ref="J6:O8"/>
    <mergeCell ref="C5:E5"/>
    <mergeCell ref="N1:O1"/>
    <mergeCell ref="N2:O2"/>
    <mergeCell ref="A3:I3"/>
    <mergeCell ref="M3:N3"/>
    <mergeCell ref="A4:I4"/>
    <mergeCell ref="J4:L4"/>
    <mergeCell ref="J3:L3"/>
  </mergeCells>
  <pageMargins left="0.7" right="0.7" top="0.75" bottom="0.75" header="0.3" footer="0.3"/>
  <pageSetup scale="58" orientation="portrait" r:id="rId1"/>
  <ignoredErrors>
    <ignoredError sqref="C5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6.296875"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89">
        <f>Sep!N2+1</f>
        <v>9</v>
      </c>
      <c r="O2" s="49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10</v>
      </c>
      <c r="N4" s="248" t="s">
        <v>91</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155</v>
      </c>
      <c r="B6" s="373"/>
      <c r="C6" s="373"/>
      <c r="D6" s="373"/>
      <c r="E6" s="373"/>
      <c r="F6" s="373"/>
      <c r="G6" s="373"/>
      <c r="H6" s="373"/>
      <c r="I6" s="374"/>
      <c r="J6" s="478" t="s">
        <v>98</v>
      </c>
      <c r="K6" s="441"/>
      <c r="L6" s="441"/>
      <c r="M6" s="441"/>
      <c r="N6" s="441"/>
      <c r="O6" s="486"/>
    </row>
    <row r="7" spans="1:15" ht="20.95" customHeight="1" x14ac:dyDescent="0.25">
      <c r="A7" s="440"/>
      <c r="B7" s="376"/>
      <c r="C7" s="376"/>
      <c r="D7" s="376"/>
      <c r="E7" s="376"/>
      <c r="F7" s="376"/>
      <c r="G7" s="376"/>
      <c r="H7" s="376"/>
      <c r="I7" s="377"/>
      <c r="J7" s="479"/>
      <c r="K7" s="443"/>
      <c r="L7" s="443"/>
      <c r="M7" s="443"/>
      <c r="N7" s="443"/>
      <c r="O7" s="487"/>
    </row>
    <row r="8" spans="1:15" ht="32.25" x14ac:dyDescent="0.25">
      <c r="A8" s="259" t="s">
        <v>9</v>
      </c>
      <c r="B8" s="41"/>
      <c r="C8" s="42" t="s">
        <v>78</v>
      </c>
      <c r="D8" s="42" t="s">
        <v>10</v>
      </c>
      <c r="E8" s="42" t="s">
        <v>77</v>
      </c>
      <c r="F8" s="42" t="s">
        <v>11</v>
      </c>
      <c r="G8" s="299" t="s">
        <v>144</v>
      </c>
      <c r="H8" s="299" t="s">
        <v>145</v>
      </c>
      <c r="I8" s="43" t="s">
        <v>12</v>
      </c>
      <c r="J8" s="445"/>
      <c r="K8" s="445"/>
      <c r="L8" s="445"/>
      <c r="M8" s="445"/>
      <c r="N8" s="445"/>
      <c r="O8" s="488"/>
    </row>
    <row r="9" spans="1:15" ht="13.45" x14ac:dyDescent="0.25">
      <c r="A9" s="258" t="s">
        <v>79</v>
      </c>
      <c r="B9" s="44"/>
      <c r="C9" s="249">
        <f>Sep!C57</f>
        <v>0</v>
      </c>
      <c r="D9" s="249">
        <f>Sep!D57</f>
        <v>0</v>
      </c>
      <c r="E9" s="249">
        <f>Sep!E57</f>
        <v>0</v>
      </c>
      <c r="F9" s="249">
        <f>Sep!F57</f>
        <v>0</v>
      </c>
      <c r="G9" s="249">
        <f>Sep!G57</f>
        <v>0</v>
      </c>
      <c r="H9" s="249">
        <f>Sep!H57</f>
        <v>0</v>
      </c>
      <c r="I9" s="250">
        <f>Sep!I57</f>
        <v>0</v>
      </c>
      <c r="J9" s="254" t="s">
        <v>13</v>
      </c>
      <c r="K9" s="408" t="s">
        <v>14</v>
      </c>
      <c r="L9" s="409"/>
      <c r="M9" s="47" t="s">
        <v>15</v>
      </c>
      <c r="N9" s="260" t="s">
        <v>16</v>
      </c>
      <c r="O9" s="48"/>
    </row>
    <row r="10" spans="1:15" ht="13.45" x14ac:dyDescent="0.25">
      <c r="A10" s="258" t="s">
        <v>81</v>
      </c>
      <c r="B10" s="44"/>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258" t="s">
        <v>80</v>
      </c>
      <c r="B11" s="44"/>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57"/>
      <c r="D12" s="58"/>
      <c r="E12" s="59"/>
      <c r="F12" s="60"/>
      <c r="G12" s="131"/>
      <c r="H12" s="131"/>
      <c r="I12" s="61"/>
      <c r="J12" s="213">
        <v>0.33333333333333331</v>
      </c>
      <c r="K12" s="211">
        <v>0.5</v>
      </c>
      <c r="L12" s="211">
        <v>0.54166666666666663</v>
      </c>
      <c r="M12" s="211">
        <v>0.70833333333333337</v>
      </c>
      <c r="N12" s="212">
        <v>8</v>
      </c>
      <c r="O12" s="209" t="s">
        <v>120</v>
      </c>
    </row>
    <row r="13" spans="1:15" ht="13.45" x14ac:dyDescent="0.25">
      <c r="A13" s="64" t="s">
        <v>26</v>
      </c>
      <c r="B13" s="220" t="str">
        <f t="shared" ref="B13:B15" si="0">IF(B14=" "," ",IF(DAY(B14)=1," ",B14-1))</f>
        <v xml:space="preserve"> </v>
      </c>
      <c r="C13" s="301" t="s">
        <v>215</v>
      </c>
      <c r="D13" s="45"/>
      <c r="E13" s="45"/>
      <c r="F13" s="45"/>
      <c r="G13" s="131"/>
      <c r="H13" s="131"/>
      <c r="I13" s="61"/>
      <c r="K13" s="66"/>
      <c r="L13" s="66"/>
      <c r="M13" s="66"/>
      <c r="N13" s="116">
        <f t="shared" ref="N13:N51" si="1">ROUND(((M13-J13-(L13-K13))*24),2)</f>
        <v>0</v>
      </c>
      <c r="O13" s="265" t="s">
        <v>216</v>
      </c>
    </row>
    <row r="14" spans="1:15" ht="13.45" x14ac:dyDescent="0.25">
      <c r="A14" s="64" t="s">
        <v>27</v>
      </c>
      <c r="B14" s="220" t="str">
        <f t="shared" si="0"/>
        <v xml:space="preserve"> </v>
      </c>
      <c r="C14" s="301" t="s">
        <v>183</v>
      </c>
      <c r="D14" s="45"/>
      <c r="E14" s="45"/>
      <c r="F14" s="45"/>
      <c r="G14" s="131"/>
      <c r="H14" s="131"/>
      <c r="I14" s="61"/>
      <c r="J14" s="119"/>
      <c r="K14" s="66"/>
      <c r="L14" s="66"/>
      <c r="M14" s="66"/>
      <c r="N14" s="116">
        <f t="shared" si="1"/>
        <v>0</v>
      </c>
      <c r="O14" s="265" t="s">
        <v>184</v>
      </c>
    </row>
    <row r="15" spans="1:15" ht="13.45" x14ac:dyDescent="0.25">
      <c r="A15" s="64" t="s">
        <v>28</v>
      </c>
      <c r="B15" s="220">
        <f t="shared" si="0"/>
        <v>1</v>
      </c>
      <c r="C15" s="301" t="s">
        <v>17</v>
      </c>
      <c r="D15" s="45"/>
      <c r="E15" s="131"/>
      <c r="F15" s="131"/>
      <c r="G15" s="45"/>
      <c r="H15" s="45"/>
      <c r="I15" s="132"/>
      <c r="J15" s="119"/>
      <c r="K15" s="66"/>
      <c r="L15" s="66"/>
      <c r="M15" s="66"/>
      <c r="N15" s="116">
        <f t="shared" si="1"/>
        <v>0</v>
      </c>
      <c r="O15" s="303" t="s">
        <v>17</v>
      </c>
    </row>
    <row r="16" spans="1:15" ht="13.45" x14ac:dyDescent="0.25">
      <c r="A16" s="64" t="s">
        <v>29</v>
      </c>
      <c r="B16" s="220">
        <f t="shared" ref="B16:B17" si="2">IF(B17=" "," ",IF(DAY(B17)=1," ",B17-1))</f>
        <v>2</v>
      </c>
      <c r="C16" s="301" t="s">
        <v>17</v>
      </c>
      <c r="D16" s="45"/>
      <c r="E16" s="45"/>
      <c r="F16" s="45"/>
      <c r="G16" s="131"/>
      <c r="H16" s="131"/>
      <c r="I16" s="61"/>
      <c r="J16" s="119"/>
      <c r="K16" s="66"/>
      <c r="L16" s="66"/>
      <c r="M16" s="66"/>
      <c r="N16" s="116">
        <f t="shared" si="1"/>
        <v>0</v>
      </c>
      <c r="O16" s="303" t="s">
        <v>17</v>
      </c>
    </row>
    <row r="17" spans="1:15" ht="13.45" x14ac:dyDescent="0.25">
      <c r="A17" s="64" t="s">
        <v>30</v>
      </c>
      <c r="B17" s="220">
        <f t="shared" si="2"/>
        <v>3</v>
      </c>
      <c r="C17" s="45"/>
      <c r="D17" s="45"/>
      <c r="E17" s="45"/>
      <c r="F17" s="45"/>
      <c r="G17" s="131"/>
      <c r="H17" s="131"/>
      <c r="I17" s="61"/>
      <c r="J17" s="119"/>
      <c r="K17" s="66"/>
      <c r="L17" s="66"/>
      <c r="M17" s="66"/>
      <c r="N17" s="116">
        <f t="shared" si="1"/>
        <v>0</v>
      </c>
      <c r="O17" s="67"/>
    </row>
    <row r="18" spans="1:15" thickBot="1" x14ac:dyDescent="0.3">
      <c r="A18" s="69" t="s">
        <v>31</v>
      </c>
      <c r="B18" s="219">
        <f>IF(B19=" "," ",IF(DAY(B19)=1," ",B19-1))</f>
        <v>4</v>
      </c>
      <c r="C18" s="70"/>
      <c r="D18" s="70"/>
      <c r="E18" s="70"/>
      <c r="F18" s="70"/>
      <c r="G18" s="70"/>
      <c r="H18" s="70"/>
      <c r="I18" s="71"/>
      <c r="J18" s="72"/>
      <c r="K18" s="73"/>
      <c r="L18" s="73"/>
      <c r="M18" s="73"/>
      <c r="N18" s="117">
        <f t="shared" si="1"/>
        <v>0</v>
      </c>
      <c r="O18" s="67"/>
    </row>
    <row r="19" spans="1:15" thickBot="1" x14ac:dyDescent="0.3">
      <c r="A19" s="69" t="s">
        <v>32</v>
      </c>
      <c r="B19" s="219">
        <f>IF(B21=" "," ",IF(DAY(B21)=1," ",B21-1))</f>
        <v>5</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1"/>
      <c r="K20" s="82"/>
      <c r="L20" s="82"/>
      <c r="M20" s="263" t="s">
        <v>132</v>
      </c>
      <c r="N20" s="118">
        <f>SUM(N13:N19)</f>
        <v>0</v>
      </c>
      <c r="O20" s="120">
        <f>J4</f>
        <v>0</v>
      </c>
    </row>
    <row r="21" spans="1:15" ht="13.45" x14ac:dyDescent="0.25">
      <c r="A21" s="64" t="s">
        <v>26</v>
      </c>
      <c r="B21" s="220">
        <f t="shared" ref="B21:B26" si="3">B22-1</f>
        <v>6</v>
      </c>
      <c r="C21" s="45"/>
      <c r="D21" s="45"/>
      <c r="E21" s="45"/>
      <c r="F21" s="45"/>
      <c r="G21" s="131"/>
      <c r="H21" s="131"/>
      <c r="I21" s="61"/>
      <c r="J21" s="119"/>
      <c r="K21" s="66"/>
      <c r="L21" s="66"/>
      <c r="M21" s="66"/>
      <c r="N21" s="116">
        <f t="shared" si="1"/>
        <v>0</v>
      </c>
      <c r="O21" s="83"/>
    </row>
    <row r="22" spans="1:15" ht="13.45" x14ac:dyDescent="0.25">
      <c r="A22" s="64" t="s">
        <v>27</v>
      </c>
      <c r="B22" s="220">
        <f t="shared" si="3"/>
        <v>7</v>
      </c>
      <c r="C22" s="45"/>
      <c r="D22" s="45" t="s">
        <v>17</v>
      </c>
      <c r="E22" s="45"/>
      <c r="F22" s="45"/>
      <c r="G22" s="131"/>
      <c r="H22" s="131"/>
      <c r="I22" s="61"/>
      <c r="J22" s="119"/>
      <c r="K22" s="66"/>
      <c r="L22" s="66"/>
      <c r="M22" s="66"/>
      <c r="N22" s="116">
        <f t="shared" si="1"/>
        <v>0</v>
      </c>
      <c r="O22" s="67"/>
    </row>
    <row r="23" spans="1:15" ht="13.45" x14ac:dyDescent="0.25">
      <c r="A23" s="64" t="s">
        <v>28</v>
      </c>
      <c r="B23" s="220">
        <f t="shared" si="3"/>
        <v>8</v>
      </c>
      <c r="C23" s="45"/>
      <c r="D23" s="45"/>
      <c r="E23" s="45"/>
      <c r="F23" s="45"/>
      <c r="G23" s="131"/>
      <c r="H23" s="131"/>
      <c r="I23" s="61"/>
      <c r="J23" s="119"/>
      <c r="K23" s="66"/>
      <c r="L23" s="66"/>
      <c r="M23" s="66"/>
      <c r="N23" s="116">
        <f t="shared" si="1"/>
        <v>0</v>
      </c>
      <c r="O23" s="67"/>
    </row>
    <row r="24" spans="1:15" ht="13.45" x14ac:dyDescent="0.25">
      <c r="A24" s="64" t="s">
        <v>29</v>
      </c>
      <c r="B24" s="220">
        <f t="shared" si="3"/>
        <v>9</v>
      </c>
      <c r="C24" s="45"/>
      <c r="D24" s="45"/>
      <c r="E24" s="45"/>
      <c r="F24" s="45"/>
      <c r="G24" s="131"/>
      <c r="H24" s="131"/>
      <c r="I24" s="61"/>
      <c r="J24" s="119"/>
      <c r="K24" s="66"/>
      <c r="L24" s="66"/>
      <c r="M24" s="66"/>
      <c r="N24" s="116">
        <f t="shared" si="1"/>
        <v>0</v>
      </c>
      <c r="O24" s="67"/>
    </row>
    <row r="25" spans="1:15" ht="13.45" x14ac:dyDescent="0.25">
      <c r="A25" s="64" t="s">
        <v>30</v>
      </c>
      <c r="B25" s="220">
        <f t="shared" si="3"/>
        <v>10</v>
      </c>
      <c r="C25" s="45"/>
      <c r="D25" s="45"/>
      <c r="E25" s="45"/>
      <c r="F25" s="45"/>
      <c r="G25" s="131"/>
      <c r="H25" s="131"/>
      <c r="I25" s="61"/>
      <c r="J25" s="119"/>
      <c r="K25" s="66"/>
      <c r="L25" s="66"/>
      <c r="M25" s="66"/>
      <c r="N25" s="116">
        <f t="shared" si="1"/>
        <v>0</v>
      </c>
      <c r="O25" s="67"/>
    </row>
    <row r="26" spans="1:15" thickBot="1" x14ac:dyDescent="0.3">
      <c r="A26" s="69" t="s">
        <v>31</v>
      </c>
      <c r="B26" s="219">
        <f t="shared" si="3"/>
        <v>11</v>
      </c>
      <c r="C26" s="70"/>
      <c r="D26" s="70"/>
      <c r="E26" s="70"/>
      <c r="F26" s="70"/>
      <c r="G26" s="70"/>
      <c r="H26" s="70"/>
      <c r="I26" s="71"/>
      <c r="J26" s="72"/>
      <c r="K26" s="73"/>
      <c r="L26" s="73"/>
      <c r="M26" s="73"/>
      <c r="N26" s="117">
        <f t="shared" si="1"/>
        <v>0</v>
      </c>
      <c r="O26" s="67"/>
    </row>
    <row r="27" spans="1:15" thickBot="1" x14ac:dyDescent="0.3">
      <c r="A27" s="69" t="s">
        <v>32</v>
      </c>
      <c r="B27" s="219">
        <f>B29-1</f>
        <v>12</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3" t="s">
        <v>132</v>
      </c>
      <c r="N28" s="118">
        <f>SUM(N21:N27)</f>
        <v>0</v>
      </c>
      <c r="O28" s="120">
        <f>J4</f>
        <v>0</v>
      </c>
    </row>
    <row r="29" spans="1:15" ht="13.45" x14ac:dyDescent="0.25">
      <c r="A29" s="64" t="s">
        <v>26</v>
      </c>
      <c r="B29" s="220">
        <f t="shared" ref="B29:B34" si="4">B30-1</f>
        <v>13</v>
      </c>
      <c r="C29" s="45"/>
      <c r="D29" s="45"/>
      <c r="E29" s="45"/>
      <c r="F29" s="45"/>
      <c r="G29" s="131"/>
      <c r="H29" s="131"/>
      <c r="I29" s="61" t="s">
        <v>17</v>
      </c>
      <c r="J29" s="119"/>
      <c r="K29" s="66"/>
      <c r="L29" s="66"/>
      <c r="M29" s="66"/>
      <c r="N29" s="116">
        <f t="shared" si="1"/>
        <v>0</v>
      </c>
      <c r="O29" s="83"/>
    </row>
    <row r="30" spans="1:15" ht="13.45" x14ac:dyDescent="0.25">
      <c r="A30" s="64" t="s">
        <v>27</v>
      </c>
      <c r="B30" s="220">
        <f t="shared" si="4"/>
        <v>14</v>
      </c>
      <c r="C30" s="45"/>
      <c r="D30" s="45"/>
      <c r="E30" s="45"/>
      <c r="F30" s="45"/>
      <c r="G30" s="131"/>
      <c r="H30" s="131"/>
      <c r="I30" s="61"/>
      <c r="J30" s="119"/>
      <c r="K30" s="66"/>
      <c r="L30" s="66"/>
      <c r="M30" s="66"/>
      <c r="N30" s="116">
        <f t="shared" si="1"/>
        <v>0</v>
      </c>
      <c r="O30" s="67"/>
    </row>
    <row r="31" spans="1:15" ht="13.45" x14ac:dyDescent="0.25">
      <c r="A31" s="64" t="s">
        <v>28</v>
      </c>
      <c r="B31" s="220">
        <f t="shared" si="4"/>
        <v>15</v>
      </c>
      <c r="C31" s="45"/>
      <c r="D31" s="45"/>
      <c r="E31" s="45"/>
      <c r="F31" s="45"/>
      <c r="G31" s="131"/>
      <c r="H31" s="131"/>
      <c r="I31" s="61"/>
      <c r="J31" s="119"/>
      <c r="K31" s="66"/>
      <c r="L31" s="66"/>
      <c r="M31" s="66"/>
      <c r="N31" s="116">
        <f t="shared" si="1"/>
        <v>0</v>
      </c>
      <c r="O31" s="67"/>
    </row>
    <row r="32" spans="1:15" ht="13.45" x14ac:dyDescent="0.25">
      <c r="A32" s="64" t="s">
        <v>29</v>
      </c>
      <c r="B32" s="220">
        <f t="shared" si="4"/>
        <v>16</v>
      </c>
      <c r="C32" s="45"/>
      <c r="D32" s="45"/>
      <c r="E32" s="45"/>
      <c r="F32" s="45"/>
      <c r="G32" s="131"/>
      <c r="H32" s="131"/>
      <c r="I32" s="61"/>
      <c r="J32" s="119"/>
      <c r="K32" s="66"/>
      <c r="L32" s="66"/>
      <c r="M32" s="66"/>
      <c r="N32" s="116">
        <f t="shared" si="1"/>
        <v>0</v>
      </c>
      <c r="O32" s="67"/>
    </row>
    <row r="33" spans="1:15" ht="13.45" x14ac:dyDescent="0.25">
      <c r="A33" s="64" t="s">
        <v>30</v>
      </c>
      <c r="B33" s="220">
        <f t="shared" si="4"/>
        <v>17</v>
      </c>
      <c r="C33" s="45"/>
      <c r="D33" s="45"/>
      <c r="E33" s="45"/>
      <c r="F33" s="45"/>
      <c r="G33" s="131"/>
      <c r="H33" s="131"/>
      <c r="I33" s="61"/>
      <c r="J33" s="119"/>
      <c r="K33" s="66"/>
      <c r="L33" s="66"/>
      <c r="M33" s="66"/>
      <c r="N33" s="116">
        <f t="shared" si="1"/>
        <v>0</v>
      </c>
      <c r="O33" s="67"/>
    </row>
    <row r="34" spans="1:15" thickBot="1" x14ac:dyDescent="0.3">
      <c r="A34" s="69" t="s">
        <v>31</v>
      </c>
      <c r="B34" s="219">
        <f t="shared" si="4"/>
        <v>18</v>
      </c>
      <c r="C34" s="70"/>
      <c r="D34" s="70"/>
      <c r="E34" s="70"/>
      <c r="F34" s="70"/>
      <c r="G34" s="70"/>
      <c r="H34" s="70"/>
      <c r="I34" s="71"/>
      <c r="J34" s="72"/>
      <c r="K34" s="73"/>
      <c r="L34" s="73"/>
      <c r="M34" s="73"/>
      <c r="N34" s="117">
        <f t="shared" si="1"/>
        <v>0</v>
      </c>
      <c r="O34" s="67"/>
    </row>
    <row r="35" spans="1:15" thickBot="1" x14ac:dyDescent="0.3">
      <c r="A35" s="69" t="s">
        <v>32</v>
      </c>
      <c r="B35" s="219">
        <f>B37-1</f>
        <v>19</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3" t="s">
        <v>132</v>
      </c>
      <c r="N36" s="118">
        <f>SUM(N29:N35)</f>
        <v>0</v>
      </c>
      <c r="O36" s="120">
        <f>J4</f>
        <v>0</v>
      </c>
    </row>
    <row r="37" spans="1:15" ht="13.45" x14ac:dyDescent="0.25">
      <c r="A37" s="64" t="s">
        <v>26</v>
      </c>
      <c r="B37" s="220">
        <f t="shared" ref="B37:B42" si="5">B38-1</f>
        <v>20</v>
      </c>
      <c r="C37" s="45"/>
      <c r="D37" s="45"/>
      <c r="E37" s="45"/>
      <c r="F37" s="45"/>
      <c r="G37" s="45"/>
      <c r="H37" s="45"/>
      <c r="I37" s="61"/>
      <c r="J37" s="119"/>
      <c r="K37" s="66"/>
      <c r="L37" s="66"/>
      <c r="M37" s="66"/>
      <c r="N37" s="116">
        <f t="shared" si="1"/>
        <v>0</v>
      </c>
      <c r="O37" s="83"/>
    </row>
    <row r="38" spans="1:15" ht="13.45" x14ac:dyDescent="0.25">
      <c r="A38" s="64" t="s">
        <v>27</v>
      </c>
      <c r="B38" s="220">
        <f t="shared" si="5"/>
        <v>21</v>
      </c>
      <c r="C38" s="45"/>
      <c r="D38" s="45"/>
      <c r="E38" s="45"/>
      <c r="F38" s="45"/>
      <c r="G38" s="131"/>
      <c r="H38" s="131"/>
      <c r="I38" s="61"/>
      <c r="J38" s="119"/>
      <c r="K38" s="66"/>
      <c r="L38" s="66"/>
      <c r="M38" s="66"/>
      <c r="N38" s="116">
        <f t="shared" si="1"/>
        <v>0</v>
      </c>
      <c r="O38" s="67"/>
    </row>
    <row r="39" spans="1:15" ht="13.45" x14ac:dyDescent="0.25">
      <c r="A39" s="64" t="s">
        <v>28</v>
      </c>
      <c r="B39" s="220">
        <f t="shared" si="5"/>
        <v>22</v>
      </c>
      <c r="C39" s="45"/>
      <c r="D39" s="45"/>
      <c r="E39" s="45"/>
      <c r="F39" s="45"/>
      <c r="G39" s="131"/>
      <c r="H39" s="131"/>
      <c r="I39" s="61"/>
      <c r="J39" s="119"/>
      <c r="K39" s="66"/>
      <c r="L39" s="66"/>
      <c r="M39" s="66"/>
      <c r="N39" s="116">
        <f t="shared" si="1"/>
        <v>0</v>
      </c>
      <c r="O39" s="67"/>
    </row>
    <row r="40" spans="1:15" ht="13.45" x14ac:dyDescent="0.25">
      <c r="A40" s="64" t="s">
        <v>29</v>
      </c>
      <c r="B40" s="220">
        <f t="shared" si="5"/>
        <v>23</v>
      </c>
      <c r="C40" s="45"/>
      <c r="D40" s="45"/>
      <c r="E40" s="45"/>
      <c r="F40" s="45"/>
      <c r="G40" s="131"/>
      <c r="H40" s="131"/>
      <c r="I40" s="61"/>
      <c r="J40" s="119"/>
      <c r="K40" s="66"/>
      <c r="L40" s="66"/>
      <c r="M40" s="66"/>
      <c r="N40" s="116">
        <f t="shared" si="1"/>
        <v>0</v>
      </c>
      <c r="O40" s="67"/>
    </row>
    <row r="41" spans="1:15" ht="13.45" x14ac:dyDescent="0.25">
      <c r="A41" s="64" t="s">
        <v>30</v>
      </c>
      <c r="B41" s="220">
        <f t="shared" si="5"/>
        <v>24</v>
      </c>
      <c r="C41" s="45"/>
      <c r="D41" s="45" t="s">
        <v>17</v>
      </c>
      <c r="E41" s="45"/>
      <c r="F41" s="45"/>
      <c r="G41" s="131"/>
      <c r="H41" s="131"/>
      <c r="I41" s="61"/>
      <c r="J41" s="119"/>
      <c r="K41" s="66"/>
      <c r="L41" s="66"/>
      <c r="M41" s="66"/>
      <c r="N41" s="116">
        <f t="shared" si="1"/>
        <v>0</v>
      </c>
      <c r="O41" s="67"/>
    </row>
    <row r="42" spans="1:15" thickBot="1" x14ac:dyDescent="0.3">
      <c r="A42" s="69" t="s">
        <v>31</v>
      </c>
      <c r="B42" s="219">
        <f t="shared" si="5"/>
        <v>25</v>
      </c>
      <c r="C42" s="70"/>
      <c r="D42" s="70"/>
      <c r="E42" s="70"/>
      <c r="F42" s="70"/>
      <c r="G42" s="70"/>
      <c r="H42" s="70"/>
      <c r="I42" s="71"/>
      <c r="J42" s="72"/>
      <c r="K42" s="73"/>
      <c r="L42" s="73"/>
      <c r="M42" s="73"/>
      <c r="N42" s="117">
        <f t="shared" si="1"/>
        <v>0</v>
      </c>
      <c r="O42" s="67"/>
    </row>
    <row r="43" spans="1:15" thickBot="1" x14ac:dyDescent="0.3">
      <c r="A43" s="69" t="s">
        <v>32</v>
      </c>
      <c r="B43" s="219">
        <f>B45-1</f>
        <v>26</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27</v>
      </c>
      <c r="C45" s="65"/>
      <c r="D45" s="45"/>
      <c r="E45" s="45"/>
      <c r="F45" s="45"/>
      <c r="G45" s="131"/>
      <c r="H45" s="131"/>
      <c r="I45" s="61"/>
      <c r="J45" s="68"/>
      <c r="K45" s="66"/>
      <c r="L45" s="66"/>
      <c r="M45" s="66"/>
      <c r="N45" s="116">
        <f t="shared" si="1"/>
        <v>0</v>
      </c>
      <c r="O45" s="83"/>
    </row>
    <row r="46" spans="1:15" ht="13.45" x14ac:dyDescent="0.25">
      <c r="A46" s="64" t="s">
        <v>27</v>
      </c>
      <c r="B46" s="220">
        <v>28</v>
      </c>
      <c r="C46" s="65"/>
      <c r="D46" s="45"/>
      <c r="E46" s="45"/>
      <c r="F46" s="45"/>
      <c r="G46" s="131"/>
      <c r="H46" s="131"/>
      <c r="I46" s="61"/>
      <c r="J46" s="68"/>
      <c r="K46" s="66"/>
      <c r="L46" s="66"/>
      <c r="M46" s="66"/>
      <c r="N46" s="116">
        <f t="shared" si="1"/>
        <v>0</v>
      </c>
      <c r="O46" s="67"/>
    </row>
    <row r="47" spans="1:15" ht="13.45" x14ac:dyDescent="0.25">
      <c r="A47" s="64" t="s">
        <v>28</v>
      </c>
      <c r="B47" s="220">
        <v>29</v>
      </c>
      <c r="C47" s="65"/>
      <c r="D47" s="45"/>
      <c r="E47" s="45"/>
      <c r="F47" s="45"/>
      <c r="G47" s="131"/>
      <c r="H47" s="131"/>
      <c r="I47" s="61"/>
      <c r="J47" s="68"/>
      <c r="K47" s="66"/>
      <c r="L47" s="66"/>
      <c r="M47" s="66"/>
      <c r="N47" s="116">
        <f t="shared" si="1"/>
        <v>0</v>
      </c>
      <c r="O47" s="67"/>
    </row>
    <row r="48" spans="1:15" ht="13.45" x14ac:dyDescent="0.25">
      <c r="A48" s="64" t="s">
        <v>29</v>
      </c>
      <c r="B48" s="220">
        <v>30</v>
      </c>
      <c r="C48" s="65"/>
      <c r="D48" s="45"/>
      <c r="E48" s="45"/>
      <c r="F48" s="45"/>
      <c r="G48" s="131"/>
      <c r="H48" s="131"/>
      <c r="I48" s="61"/>
      <c r="J48" s="68"/>
      <c r="K48" s="66"/>
      <c r="L48" s="66"/>
      <c r="M48" s="66"/>
      <c r="N48" s="116">
        <f t="shared" si="1"/>
        <v>0</v>
      </c>
      <c r="O48" s="67"/>
    </row>
    <row r="49" spans="1:15" ht="13.45" x14ac:dyDescent="0.25">
      <c r="A49" s="64" t="s">
        <v>30</v>
      </c>
      <c r="B49" s="220">
        <v>31</v>
      </c>
      <c r="C49" s="45"/>
      <c r="D49" s="45"/>
      <c r="E49" s="45"/>
      <c r="F49" s="45"/>
      <c r="G49" s="131"/>
      <c r="H49" s="131"/>
      <c r="I49" s="61"/>
      <c r="J49" s="68"/>
      <c r="K49" s="66"/>
      <c r="L49" s="66"/>
      <c r="M49" s="66"/>
      <c r="N49" s="116">
        <f t="shared" si="1"/>
        <v>0</v>
      </c>
      <c r="O49" s="67"/>
    </row>
    <row r="50" spans="1:15" thickBot="1" x14ac:dyDescent="0.3">
      <c r="A50" s="69" t="s">
        <v>31</v>
      </c>
      <c r="B50" s="219" t="s">
        <v>17</v>
      </c>
      <c r="C50" s="70"/>
      <c r="D50" s="70"/>
      <c r="E50" s="70"/>
      <c r="F50" s="70"/>
      <c r="G50" s="70"/>
      <c r="H50" s="70"/>
      <c r="I50" s="71"/>
      <c r="J50" s="72"/>
      <c r="K50" s="73"/>
      <c r="L50" s="73"/>
      <c r="M50" s="73"/>
      <c r="N50" s="117">
        <f t="shared" si="1"/>
        <v>0</v>
      </c>
      <c r="O50" s="84"/>
    </row>
    <row r="51" spans="1:15" thickBot="1" x14ac:dyDescent="0.3">
      <c r="A51" s="69" t="s">
        <v>32</v>
      </c>
      <c r="B51" s="219" t="s">
        <v>17</v>
      </c>
      <c r="C51" s="70"/>
      <c r="D51" s="70"/>
      <c r="E51" s="70"/>
      <c r="F51" s="70"/>
      <c r="G51" s="70"/>
      <c r="H51" s="70"/>
      <c r="I51" s="71"/>
      <c r="J51" s="72"/>
      <c r="K51" s="73"/>
      <c r="L51" s="73"/>
      <c r="M51" s="73"/>
      <c r="N51" s="117">
        <f t="shared" si="1"/>
        <v>0</v>
      </c>
      <c r="O51" s="76" t="s">
        <v>71</v>
      </c>
    </row>
    <row r="52" spans="1:15" thickBot="1" x14ac:dyDescent="0.3">
      <c r="A52" s="85"/>
      <c r="B52" s="86"/>
      <c r="C52" s="469" t="s">
        <v>33</v>
      </c>
      <c r="D52" s="470"/>
      <c r="E52" s="470"/>
      <c r="F52" s="471"/>
      <c r="G52" s="298"/>
      <c r="H52" s="298"/>
      <c r="I52" s="87"/>
      <c r="J52" s="81"/>
      <c r="K52" s="82"/>
      <c r="L52" s="82"/>
      <c r="M52" s="263" t="s">
        <v>132</v>
      </c>
      <c r="N52" s="118">
        <f>SUM(N45:N51)</f>
        <v>0</v>
      </c>
      <c r="O52" s="246">
        <f>J4</f>
        <v>0</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6">D53+D11</f>
        <v>0</v>
      </c>
      <c r="E55" s="216">
        <f t="shared" si="6"/>
        <v>0</v>
      </c>
      <c r="F55" s="216">
        <f t="shared" si="6"/>
        <v>0</v>
      </c>
      <c r="G55" s="271">
        <f t="shared" si="6"/>
        <v>0</v>
      </c>
      <c r="H55" s="271">
        <f t="shared" si="6"/>
        <v>0</v>
      </c>
      <c r="I55" s="216">
        <f t="shared" si="6"/>
        <v>0</v>
      </c>
      <c r="J55" s="475"/>
      <c r="K55" s="420"/>
      <c r="L55" s="420"/>
      <c r="M55" s="420"/>
      <c r="N55" s="420"/>
      <c r="O55" s="420"/>
    </row>
    <row r="56" spans="1:15" ht="13.45" x14ac:dyDescent="0.25">
      <c r="A56" s="425" t="s">
        <v>75</v>
      </c>
      <c r="B56" s="426"/>
      <c r="C56" s="221">
        <f t="shared" ref="C56:I56" si="7">SUM(C15:C49)</f>
        <v>0</v>
      </c>
      <c r="D56" s="221">
        <f t="shared" si="7"/>
        <v>0</v>
      </c>
      <c r="E56" s="221">
        <f t="shared" si="7"/>
        <v>0</v>
      </c>
      <c r="F56" s="221">
        <f t="shared" si="7"/>
        <v>0</v>
      </c>
      <c r="G56" s="221">
        <f t="shared" si="7"/>
        <v>0</v>
      </c>
      <c r="H56" s="221">
        <f t="shared" si="7"/>
        <v>0</v>
      </c>
      <c r="I56" s="221">
        <f t="shared" si="7"/>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8">G55-G56</f>
        <v>0</v>
      </c>
      <c r="H57" s="271">
        <f t="shared" si="8"/>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s="100" customFormat="1" ht="13.45" x14ac:dyDescent="0.25">
      <c r="A59" s="92" t="s">
        <v>25</v>
      </c>
      <c r="B59" s="93"/>
      <c r="C59" s="94" t="s">
        <v>35</v>
      </c>
      <c r="D59" s="95"/>
      <c r="E59" s="95"/>
      <c r="F59" s="95"/>
      <c r="G59" s="138"/>
      <c r="H59" s="138"/>
      <c r="I59" s="95"/>
      <c r="J59" s="96" t="s">
        <v>25</v>
      </c>
      <c r="K59" s="97" t="s">
        <v>36</v>
      </c>
      <c r="L59" s="98"/>
      <c r="M59" s="98"/>
      <c r="N59" s="99"/>
      <c r="O59" s="99"/>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65</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4" orientation="portrait" r:id="rId1"/>
  <ignoredErrors>
    <ignoredError sqref="C5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4"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49">
        <f>Oct!N2+1</f>
        <v>10</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11</v>
      </c>
      <c r="N4" s="248" t="s">
        <v>92</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142</v>
      </c>
      <c r="B6" s="373"/>
      <c r="C6" s="373"/>
      <c r="D6" s="373"/>
      <c r="E6" s="373"/>
      <c r="F6" s="373"/>
      <c r="G6" s="373"/>
      <c r="H6" s="373"/>
      <c r="I6" s="374"/>
      <c r="J6" s="478" t="s">
        <v>98</v>
      </c>
      <c r="K6" s="441"/>
      <c r="L6" s="441"/>
      <c r="M6" s="441"/>
      <c r="N6" s="441"/>
      <c r="O6" s="486"/>
    </row>
    <row r="7" spans="1:15" ht="19.5" customHeight="1" x14ac:dyDescent="0.25">
      <c r="A7" s="440"/>
      <c r="B7" s="376"/>
      <c r="C7" s="376"/>
      <c r="D7" s="376"/>
      <c r="E7" s="376"/>
      <c r="F7" s="376"/>
      <c r="G7" s="376"/>
      <c r="H7" s="376"/>
      <c r="I7" s="377"/>
      <c r="J7" s="479"/>
      <c r="K7" s="443"/>
      <c r="L7" s="443"/>
      <c r="M7" s="443"/>
      <c r="N7" s="443"/>
      <c r="O7" s="487"/>
    </row>
    <row r="8" spans="1:15" ht="32.25" x14ac:dyDescent="0.25">
      <c r="A8" s="259" t="s">
        <v>9</v>
      </c>
      <c r="B8" s="41"/>
      <c r="C8" s="42" t="s">
        <v>78</v>
      </c>
      <c r="D8" s="42" t="s">
        <v>10</v>
      </c>
      <c r="E8" s="42" t="s">
        <v>77</v>
      </c>
      <c r="F8" s="42" t="s">
        <v>11</v>
      </c>
      <c r="G8" s="299" t="s">
        <v>144</v>
      </c>
      <c r="H8" s="299" t="s">
        <v>145</v>
      </c>
      <c r="I8" s="43" t="s">
        <v>12</v>
      </c>
      <c r="J8" s="445"/>
      <c r="K8" s="445"/>
      <c r="L8" s="445"/>
      <c r="M8" s="445"/>
      <c r="N8" s="445"/>
      <c r="O8" s="488"/>
    </row>
    <row r="9" spans="1:15" ht="13.45" x14ac:dyDescent="0.25">
      <c r="A9" s="258" t="s">
        <v>79</v>
      </c>
      <c r="B9" s="44"/>
      <c r="C9" s="249">
        <f>Oct!C57</f>
        <v>0</v>
      </c>
      <c r="D9" s="249">
        <f>Oct!D57</f>
        <v>0</v>
      </c>
      <c r="E9" s="249">
        <f>Oct!E57</f>
        <v>0</v>
      </c>
      <c r="F9" s="249">
        <f>Oct!F57</f>
        <v>0</v>
      </c>
      <c r="G9" s="249">
        <f>Oct!G57</f>
        <v>0</v>
      </c>
      <c r="H9" s="249">
        <f>Oct!H57</f>
        <v>0</v>
      </c>
      <c r="I9" s="250">
        <f>Oct!I57</f>
        <v>0</v>
      </c>
      <c r="J9" s="254" t="s">
        <v>13</v>
      </c>
      <c r="K9" s="408" t="s">
        <v>14</v>
      </c>
      <c r="L9" s="409"/>
      <c r="M9" s="47" t="s">
        <v>15</v>
      </c>
      <c r="N9" s="260" t="s">
        <v>16</v>
      </c>
      <c r="O9" s="48"/>
    </row>
    <row r="10" spans="1:15" ht="13.45" x14ac:dyDescent="0.25">
      <c r="A10" s="258" t="s">
        <v>81</v>
      </c>
      <c r="B10" s="44"/>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258" t="s">
        <v>80</v>
      </c>
      <c r="B11" s="44"/>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45"/>
      <c r="D12" s="45"/>
      <c r="E12" s="45"/>
      <c r="F12" s="45"/>
      <c r="G12" s="45"/>
      <c r="H12" s="45"/>
      <c r="I12" s="61"/>
      <c r="J12" s="213">
        <v>0.33333333333333331</v>
      </c>
      <c r="K12" s="211">
        <v>0.5</v>
      </c>
      <c r="L12" s="211">
        <v>0.54166666666666663</v>
      </c>
      <c r="M12" s="211">
        <v>0.70833333333333337</v>
      </c>
      <c r="N12" s="212">
        <v>8</v>
      </c>
      <c r="O12" s="209" t="s">
        <v>120</v>
      </c>
    </row>
    <row r="13" spans="1:15" ht="13.45" x14ac:dyDescent="0.25">
      <c r="A13" s="64" t="s">
        <v>26</v>
      </c>
      <c r="B13" s="220" t="str">
        <f t="shared" ref="B13:B17" si="0">IF(B14=" "," ",IF(DAY(B14)=1," ",B14-1))</f>
        <v xml:space="preserve"> </v>
      </c>
      <c r="C13" s="65"/>
      <c r="D13" s="45"/>
      <c r="E13" s="45"/>
      <c r="F13" s="45"/>
      <c r="G13" s="45"/>
      <c r="H13" s="45"/>
      <c r="I13" s="61"/>
      <c r="K13" s="66"/>
      <c r="L13" s="66"/>
      <c r="M13" s="66"/>
      <c r="N13" s="116">
        <f t="shared" ref="N13:N43" si="1">ROUND(((M13-J13-(L13-K13))*24),2)</f>
        <v>0</v>
      </c>
      <c r="O13" s="67"/>
    </row>
    <row r="14" spans="1:15" ht="13.45" x14ac:dyDescent="0.25">
      <c r="A14" s="64" t="s">
        <v>27</v>
      </c>
      <c r="B14" s="220" t="str">
        <f t="shared" si="0"/>
        <v xml:space="preserve"> </v>
      </c>
      <c r="C14" s="65"/>
      <c r="D14" s="45"/>
      <c r="E14" s="45"/>
      <c r="F14" s="45"/>
      <c r="G14" s="131"/>
      <c r="H14" s="131"/>
      <c r="I14" s="61"/>
      <c r="J14" s="68"/>
      <c r="K14" s="66"/>
      <c r="L14" s="66"/>
      <c r="M14" s="66"/>
      <c r="N14" s="116">
        <f t="shared" si="1"/>
        <v>0</v>
      </c>
      <c r="O14" s="67"/>
    </row>
    <row r="15" spans="1:15" ht="13.45" x14ac:dyDescent="0.25">
      <c r="A15" s="64" t="s">
        <v>28</v>
      </c>
      <c r="B15" s="220" t="str">
        <f t="shared" si="0"/>
        <v xml:space="preserve"> </v>
      </c>
      <c r="C15" s="65"/>
      <c r="D15" s="45"/>
      <c r="E15" s="45"/>
      <c r="F15" s="45"/>
      <c r="G15" s="45"/>
      <c r="H15" s="45"/>
      <c r="I15" s="61"/>
      <c r="J15" s="68"/>
      <c r="K15" s="66"/>
      <c r="L15" s="66"/>
      <c r="M15" s="66"/>
      <c r="N15" s="116">
        <f t="shared" si="1"/>
        <v>0</v>
      </c>
      <c r="O15" s="67"/>
    </row>
    <row r="16" spans="1:15" ht="13.45" x14ac:dyDescent="0.25">
      <c r="A16" s="64" t="s">
        <v>29</v>
      </c>
      <c r="B16" s="220" t="str">
        <f t="shared" si="0"/>
        <v xml:space="preserve"> </v>
      </c>
      <c r="C16" s="65"/>
      <c r="D16" s="45"/>
      <c r="E16" s="45"/>
      <c r="F16" s="45"/>
      <c r="G16" s="131"/>
      <c r="H16" s="131"/>
      <c r="I16" s="61"/>
      <c r="J16" s="68"/>
      <c r="K16" s="66"/>
      <c r="L16" s="66"/>
      <c r="M16" s="66"/>
      <c r="N16" s="116">
        <f t="shared" si="1"/>
        <v>0</v>
      </c>
      <c r="O16" s="67"/>
    </row>
    <row r="17" spans="1:15" ht="13.45" x14ac:dyDescent="0.25">
      <c r="A17" s="64" t="s">
        <v>30</v>
      </c>
      <c r="B17" s="220" t="str">
        <f t="shared" si="0"/>
        <v xml:space="preserve"> </v>
      </c>
      <c r="C17" s="45"/>
      <c r="D17" s="45"/>
      <c r="E17" s="45"/>
      <c r="F17" s="45"/>
      <c r="G17" s="131"/>
      <c r="H17" s="131"/>
      <c r="I17" s="61"/>
      <c r="J17" s="68"/>
      <c r="K17" s="66"/>
      <c r="L17" s="66"/>
      <c r="M17" s="66"/>
      <c r="N17" s="116">
        <f t="shared" si="1"/>
        <v>0</v>
      </c>
      <c r="O17" s="67"/>
    </row>
    <row r="18" spans="1:15" thickBot="1" x14ac:dyDescent="0.3">
      <c r="A18" s="69" t="s">
        <v>31</v>
      </c>
      <c r="B18" s="219">
        <f>IF(B19=" "," ",IF(DAY(B19)=1," ",B19-1))</f>
        <v>1</v>
      </c>
      <c r="C18" s="70"/>
      <c r="D18" s="70"/>
      <c r="E18" s="70"/>
      <c r="F18" s="70"/>
      <c r="G18" s="70"/>
      <c r="H18" s="70"/>
      <c r="I18" s="71"/>
      <c r="J18" s="72"/>
      <c r="K18" s="73"/>
      <c r="L18" s="73"/>
      <c r="M18" s="73"/>
      <c r="N18" s="117">
        <f t="shared" si="1"/>
        <v>0</v>
      </c>
      <c r="O18" s="67"/>
    </row>
    <row r="19" spans="1:15" thickBot="1" x14ac:dyDescent="0.3">
      <c r="A19" s="69" t="s">
        <v>32</v>
      </c>
      <c r="B19" s="219">
        <f>IF(B21=" "," ",IF(DAY(B21)=1," ",B21-1))</f>
        <v>2</v>
      </c>
      <c r="C19" s="70"/>
      <c r="D19" s="70"/>
      <c r="E19" s="70"/>
      <c r="F19" s="70"/>
      <c r="G19" s="70"/>
      <c r="H19" s="70"/>
      <c r="I19" s="71"/>
      <c r="J19" s="72"/>
      <c r="K19" s="75"/>
      <c r="L19" s="75"/>
      <c r="M19" s="73"/>
      <c r="N19" s="117">
        <f t="shared" si="1"/>
        <v>0</v>
      </c>
      <c r="O19" s="76" t="s">
        <v>71</v>
      </c>
    </row>
    <row r="20" spans="1:15" thickBot="1" x14ac:dyDescent="0.3">
      <c r="A20" s="77"/>
      <c r="B20" s="78"/>
      <c r="C20" s="79"/>
      <c r="D20" s="79"/>
      <c r="E20" s="79"/>
      <c r="F20" s="79"/>
      <c r="G20" s="79"/>
      <c r="H20" s="79"/>
      <c r="I20" s="80"/>
      <c r="J20" s="81"/>
      <c r="K20" s="82"/>
      <c r="L20" s="82"/>
      <c r="M20" s="263" t="s">
        <v>132</v>
      </c>
      <c r="N20" s="118" t="s">
        <v>17</v>
      </c>
      <c r="O20" s="120" t="s">
        <v>17</v>
      </c>
    </row>
    <row r="21" spans="1:15" ht="13.45" x14ac:dyDescent="0.25">
      <c r="A21" s="64" t="s">
        <v>26</v>
      </c>
      <c r="B21" s="220">
        <f t="shared" ref="B21:B26" si="2">B22-1</f>
        <v>3</v>
      </c>
      <c r="C21" s="45"/>
      <c r="D21" s="45"/>
      <c r="E21" s="45"/>
      <c r="F21" s="45"/>
      <c r="G21" s="131"/>
      <c r="H21" s="131"/>
      <c r="I21" s="61"/>
      <c r="J21" s="150"/>
      <c r="K21" s="66"/>
      <c r="L21" s="66"/>
      <c r="M21" s="66"/>
      <c r="N21" s="116">
        <f t="shared" si="1"/>
        <v>0</v>
      </c>
      <c r="O21" s="83"/>
    </row>
    <row r="22" spans="1:15" ht="13.45" x14ac:dyDescent="0.25">
      <c r="A22" s="64" t="s">
        <v>27</v>
      </c>
      <c r="B22" s="220">
        <f t="shared" si="2"/>
        <v>4</v>
      </c>
      <c r="C22" s="45"/>
      <c r="D22" s="45"/>
      <c r="E22" s="45"/>
      <c r="F22" s="45"/>
      <c r="G22" s="131"/>
      <c r="H22" s="131"/>
      <c r="I22" s="61"/>
      <c r="J22" s="150"/>
      <c r="K22" s="66"/>
      <c r="L22" s="66"/>
      <c r="M22" s="66"/>
      <c r="N22" s="116">
        <f t="shared" si="1"/>
        <v>0</v>
      </c>
      <c r="O22" s="92"/>
    </row>
    <row r="23" spans="1:15" ht="13.45" x14ac:dyDescent="0.25">
      <c r="A23" s="64" t="s">
        <v>28</v>
      </c>
      <c r="B23" s="220">
        <f t="shared" si="2"/>
        <v>5</v>
      </c>
      <c r="C23" s="45"/>
      <c r="D23" s="45"/>
      <c r="E23" s="45"/>
      <c r="F23" s="45"/>
      <c r="G23" s="131"/>
      <c r="H23" s="131"/>
      <c r="I23" s="61" t="s">
        <v>17</v>
      </c>
      <c r="J23" s="150"/>
      <c r="K23" s="66"/>
      <c r="L23" s="66"/>
      <c r="M23" s="66"/>
      <c r="N23" s="116">
        <f t="shared" si="1"/>
        <v>0</v>
      </c>
      <c r="O23" s="92" t="s">
        <v>17</v>
      </c>
    </row>
    <row r="24" spans="1:15" ht="13.45" x14ac:dyDescent="0.25">
      <c r="A24" s="64" t="s">
        <v>29</v>
      </c>
      <c r="B24" s="220">
        <f t="shared" si="2"/>
        <v>6</v>
      </c>
      <c r="C24" s="45"/>
      <c r="D24" s="45"/>
      <c r="E24" s="45"/>
      <c r="F24" s="45"/>
      <c r="G24" s="131"/>
      <c r="H24" s="131"/>
      <c r="I24" s="61" t="s">
        <v>17</v>
      </c>
      <c r="J24" s="150"/>
      <c r="K24" s="66"/>
      <c r="L24" s="66"/>
      <c r="M24" s="66"/>
      <c r="N24" s="116">
        <f t="shared" si="1"/>
        <v>0</v>
      </c>
      <c r="O24" s="92" t="s">
        <v>17</v>
      </c>
    </row>
    <row r="25" spans="1:15" ht="13.45" x14ac:dyDescent="0.25">
      <c r="A25" s="64" t="s">
        <v>30</v>
      </c>
      <c r="B25" s="220">
        <f t="shared" si="2"/>
        <v>7</v>
      </c>
      <c r="C25" s="45"/>
      <c r="D25" s="45"/>
      <c r="E25" s="45"/>
      <c r="F25" s="45"/>
      <c r="G25" s="131"/>
      <c r="H25" s="131"/>
      <c r="I25" s="61" t="s">
        <v>17</v>
      </c>
      <c r="J25" s="150"/>
      <c r="K25" s="66"/>
      <c r="L25" s="66"/>
      <c r="M25" s="66"/>
      <c r="N25" s="116">
        <f t="shared" si="1"/>
        <v>0</v>
      </c>
      <c r="O25" s="92" t="s">
        <v>17</v>
      </c>
    </row>
    <row r="26" spans="1:15" thickBot="1" x14ac:dyDescent="0.3">
      <c r="A26" s="69" t="s">
        <v>31</v>
      </c>
      <c r="B26" s="219">
        <f t="shared" si="2"/>
        <v>8</v>
      </c>
      <c r="C26" s="70"/>
      <c r="D26" s="70"/>
      <c r="E26" s="70"/>
      <c r="F26" s="70"/>
      <c r="G26" s="70"/>
      <c r="H26" s="70"/>
      <c r="I26" s="71"/>
      <c r="J26" s="72"/>
      <c r="K26" s="73"/>
      <c r="L26" s="73"/>
      <c r="M26" s="73"/>
      <c r="N26" s="117">
        <f t="shared" si="1"/>
        <v>0</v>
      </c>
      <c r="O26" s="67"/>
    </row>
    <row r="27" spans="1:15" thickBot="1" x14ac:dyDescent="0.3">
      <c r="A27" s="69" t="s">
        <v>32</v>
      </c>
      <c r="B27" s="219">
        <f>B29-1</f>
        <v>9</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3" t="s">
        <v>132</v>
      </c>
      <c r="N28" s="118">
        <f>SUM(N21:N27)</f>
        <v>0</v>
      </c>
      <c r="O28" s="120">
        <f>J4</f>
        <v>0</v>
      </c>
    </row>
    <row r="29" spans="1:15" ht="13.45" x14ac:dyDescent="0.25">
      <c r="A29" s="130" t="s">
        <v>26</v>
      </c>
      <c r="B29" s="220">
        <f t="shared" ref="B29:B34" si="3">B30-1</f>
        <v>10</v>
      </c>
      <c r="C29" s="131"/>
      <c r="D29" s="131"/>
      <c r="E29" s="131"/>
      <c r="F29" s="131"/>
      <c r="G29" s="131"/>
      <c r="H29" s="131"/>
      <c r="I29" s="132" t="s">
        <v>17</v>
      </c>
      <c r="J29" s="133"/>
      <c r="K29" s="134"/>
      <c r="L29" s="134"/>
      <c r="M29" s="134"/>
      <c r="N29" s="153">
        <f t="shared" si="1"/>
        <v>0</v>
      </c>
      <c r="O29" s="30" t="s">
        <v>17</v>
      </c>
    </row>
    <row r="30" spans="1:15" ht="13.45" x14ac:dyDescent="0.25">
      <c r="A30" s="124" t="s">
        <v>27</v>
      </c>
      <c r="B30" s="217">
        <f t="shared" si="3"/>
        <v>11</v>
      </c>
      <c r="C30" s="125"/>
      <c r="D30" s="125"/>
      <c r="E30" s="125"/>
      <c r="F30" s="125"/>
      <c r="G30" s="125"/>
      <c r="H30" s="125"/>
      <c r="I30" s="126" t="s">
        <v>50</v>
      </c>
      <c r="J30" s="300"/>
      <c r="K30" s="128"/>
      <c r="L30" s="128"/>
      <c r="M30" s="128"/>
      <c r="N30" s="143">
        <f>ROUND(((M30-J30-(L30-K30))*24),2)</f>
        <v>0</v>
      </c>
      <c r="O30" s="129" t="s">
        <v>51</v>
      </c>
    </row>
    <row r="31" spans="1:15" ht="13.45" x14ac:dyDescent="0.25">
      <c r="A31" s="130" t="s">
        <v>28</v>
      </c>
      <c r="B31" s="220">
        <f t="shared" si="3"/>
        <v>12</v>
      </c>
      <c r="C31" s="131"/>
      <c r="D31" s="131"/>
      <c r="E31" s="131"/>
      <c r="F31" s="131"/>
      <c r="G31" s="131"/>
      <c r="H31" s="131"/>
      <c r="I31" s="132"/>
      <c r="J31" s="133"/>
      <c r="K31" s="134"/>
      <c r="L31" s="134"/>
      <c r="M31" s="134"/>
      <c r="N31" s="153">
        <f>ROUND(((M31-J31-(L31-K31))*24),2)</f>
        <v>0</v>
      </c>
    </row>
    <row r="32" spans="1:15" ht="13.45" x14ac:dyDescent="0.25">
      <c r="A32" s="64" t="s">
        <v>29</v>
      </c>
      <c r="B32" s="220">
        <f t="shared" si="3"/>
        <v>13</v>
      </c>
      <c r="C32" s="45"/>
      <c r="D32" s="45"/>
      <c r="E32" s="45"/>
      <c r="F32" s="45"/>
      <c r="G32" s="131"/>
      <c r="H32" s="131"/>
      <c r="I32" s="61"/>
      <c r="J32" s="68"/>
      <c r="K32" s="66"/>
      <c r="L32" s="66"/>
      <c r="M32" s="66"/>
      <c r="N32" s="116">
        <f t="shared" si="1"/>
        <v>0</v>
      </c>
      <c r="O32" s="67"/>
    </row>
    <row r="33" spans="1:15" ht="13.45" x14ac:dyDescent="0.25">
      <c r="A33" s="64" t="s">
        <v>30</v>
      </c>
      <c r="B33" s="220">
        <f t="shared" si="3"/>
        <v>14</v>
      </c>
      <c r="C33" s="45"/>
      <c r="D33" s="45"/>
      <c r="E33" s="45"/>
      <c r="F33" s="45"/>
      <c r="G33" s="131"/>
      <c r="H33" s="131"/>
      <c r="I33" s="61"/>
      <c r="J33" s="68"/>
      <c r="K33" s="66"/>
      <c r="L33" s="66"/>
      <c r="M33" s="66"/>
      <c r="N33" s="116">
        <f t="shared" si="1"/>
        <v>0</v>
      </c>
      <c r="O33" s="67"/>
    </row>
    <row r="34" spans="1:15" thickBot="1" x14ac:dyDescent="0.3">
      <c r="A34" s="69" t="s">
        <v>31</v>
      </c>
      <c r="B34" s="219">
        <f t="shared" si="3"/>
        <v>15</v>
      </c>
      <c r="C34" s="70"/>
      <c r="D34" s="70"/>
      <c r="E34" s="70"/>
      <c r="F34" s="70"/>
      <c r="G34" s="70"/>
      <c r="H34" s="70"/>
      <c r="I34" s="71"/>
      <c r="J34" s="72"/>
      <c r="K34" s="73"/>
      <c r="L34" s="73"/>
      <c r="M34" s="73"/>
      <c r="N34" s="117">
        <f t="shared" si="1"/>
        <v>0</v>
      </c>
      <c r="O34" s="67"/>
    </row>
    <row r="35" spans="1:15" thickBot="1" x14ac:dyDescent="0.3">
      <c r="A35" s="69" t="s">
        <v>32</v>
      </c>
      <c r="B35" s="219">
        <f>B37-1</f>
        <v>16</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3" t="s">
        <v>132</v>
      </c>
      <c r="N36" s="118">
        <f>SUM(N29:N35)</f>
        <v>0</v>
      </c>
      <c r="O36" s="120">
        <f>J4-D53</f>
        <v>0</v>
      </c>
    </row>
    <row r="37" spans="1:15" ht="13.45" x14ac:dyDescent="0.25">
      <c r="A37" s="64" t="s">
        <v>26</v>
      </c>
      <c r="B37" s="220">
        <f t="shared" ref="B37:B42" si="4">B38-1</f>
        <v>17</v>
      </c>
      <c r="C37" s="45"/>
      <c r="D37" s="45"/>
      <c r="E37" s="45"/>
      <c r="F37" s="45"/>
      <c r="G37" s="45"/>
      <c r="H37" s="45"/>
      <c r="I37" s="61"/>
      <c r="J37" s="68"/>
      <c r="K37" s="66"/>
      <c r="L37" s="66"/>
      <c r="M37" s="66"/>
      <c r="N37" s="116">
        <f t="shared" si="1"/>
        <v>0</v>
      </c>
      <c r="O37" s="83"/>
    </row>
    <row r="38" spans="1:15" ht="13.45" x14ac:dyDescent="0.25">
      <c r="A38" s="64" t="s">
        <v>27</v>
      </c>
      <c r="B38" s="220">
        <f t="shared" si="4"/>
        <v>18</v>
      </c>
      <c r="C38" s="45"/>
      <c r="D38" s="45"/>
      <c r="E38" s="45"/>
      <c r="F38" s="45"/>
      <c r="G38" s="131"/>
      <c r="H38" s="131"/>
      <c r="I38" s="61"/>
      <c r="J38" s="68"/>
      <c r="K38" s="66"/>
      <c r="L38" s="66"/>
      <c r="M38" s="66"/>
      <c r="N38" s="116">
        <f t="shared" si="1"/>
        <v>0</v>
      </c>
      <c r="O38" s="67"/>
    </row>
    <row r="39" spans="1:15" ht="13.45" x14ac:dyDescent="0.25">
      <c r="A39" s="64" t="s">
        <v>28</v>
      </c>
      <c r="B39" s="220">
        <f t="shared" si="4"/>
        <v>19</v>
      </c>
      <c r="C39" s="45"/>
      <c r="D39" s="45"/>
      <c r="E39" s="45"/>
      <c r="F39" s="45"/>
      <c r="G39" s="131"/>
      <c r="H39" s="131"/>
      <c r="I39" s="61"/>
      <c r="J39" s="68"/>
      <c r="K39" s="66"/>
      <c r="L39" s="66"/>
      <c r="M39" s="66"/>
      <c r="N39" s="116">
        <f t="shared" si="1"/>
        <v>0</v>
      </c>
      <c r="O39" s="67"/>
    </row>
    <row r="40" spans="1:15" ht="13.45" x14ac:dyDescent="0.25">
      <c r="A40" s="64" t="s">
        <v>29</v>
      </c>
      <c r="B40" s="220">
        <f t="shared" si="4"/>
        <v>20</v>
      </c>
      <c r="C40" s="45"/>
      <c r="D40" s="45"/>
      <c r="E40" s="45"/>
      <c r="F40" s="45"/>
      <c r="G40" s="131"/>
      <c r="H40" s="131"/>
      <c r="I40" s="61" t="s">
        <v>17</v>
      </c>
      <c r="J40" s="68"/>
      <c r="K40" s="66"/>
      <c r="L40" s="66"/>
      <c r="M40" s="66"/>
      <c r="N40" s="116">
        <f t="shared" si="1"/>
        <v>0</v>
      </c>
      <c r="O40" s="67" t="s">
        <v>17</v>
      </c>
    </row>
    <row r="41" spans="1:15" ht="13.45" x14ac:dyDescent="0.25">
      <c r="A41" s="64" t="s">
        <v>30</v>
      </c>
      <c r="B41" s="220">
        <f t="shared" si="4"/>
        <v>21</v>
      </c>
      <c r="C41" s="45"/>
      <c r="D41" s="45" t="s">
        <v>17</v>
      </c>
      <c r="E41" s="45"/>
      <c r="F41" s="45"/>
      <c r="G41" s="131"/>
      <c r="H41" s="131"/>
      <c r="I41" s="61" t="s">
        <v>17</v>
      </c>
      <c r="J41" s="68"/>
      <c r="K41" s="66"/>
      <c r="L41" s="66"/>
      <c r="M41" s="66"/>
      <c r="N41" s="116">
        <f t="shared" si="1"/>
        <v>0</v>
      </c>
      <c r="O41" s="67" t="s">
        <v>17</v>
      </c>
    </row>
    <row r="42" spans="1:15" thickBot="1" x14ac:dyDescent="0.3">
      <c r="A42" s="69" t="s">
        <v>31</v>
      </c>
      <c r="B42" s="219">
        <f t="shared" si="4"/>
        <v>22</v>
      </c>
      <c r="C42" s="70"/>
      <c r="D42" s="70"/>
      <c r="E42" s="70"/>
      <c r="F42" s="70"/>
      <c r="G42" s="70"/>
      <c r="H42" s="70"/>
      <c r="I42" s="71"/>
      <c r="J42" s="72"/>
      <c r="K42" s="73"/>
      <c r="L42" s="73"/>
      <c r="M42" s="73"/>
      <c r="N42" s="117">
        <f t="shared" si="1"/>
        <v>0</v>
      </c>
      <c r="O42" s="67"/>
    </row>
    <row r="43" spans="1:15" thickBot="1" x14ac:dyDescent="0.3">
      <c r="A43" s="69" t="s">
        <v>32</v>
      </c>
      <c r="B43" s="219">
        <f>B45-1</f>
        <v>23</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24</v>
      </c>
      <c r="C45" s="301" t="s">
        <v>17</v>
      </c>
      <c r="D45" s="45"/>
      <c r="E45" s="45"/>
      <c r="F45" s="45"/>
      <c r="G45" s="131"/>
      <c r="H45" s="131"/>
      <c r="I45" s="61"/>
      <c r="J45" s="68"/>
      <c r="K45" s="66"/>
      <c r="L45" s="66"/>
      <c r="M45" s="66"/>
      <c r="N45" s="116">
        <f t="shared" ref="N45:N47" si="5">ROUND(((M45-J45-(L45-K45))*24),2)</f>
        <v>0</v>
      </c>
      <c r="O45" s="142"/>
    </row>
    <row r="46" spans="1:15" ht="13.45" x14ac:dyDescent="0.25">
      <c r="A46" s="64" t="s">
        <v>27</v>
      </c>
      <c r="B46" s="220">
        <v>25</v>
      </c>
      <c r="C46" s="301" t="s">
        <v>17</v>
      </c>
      <c r="D46" s="45"/>
      <c r="E46" s="45"/>
      <c r="F46" s="45"/>
      <c r="G46" s="131"/>
      <c r="H46" s="131"/>
      <c r="I46" s="61"/>
      <c r="J46" s="68"/>
      <c r="K46" s="66"/>
      <c r="L46" s="66"/>
      <c r="M46" s="66"/>
      <c r="N46" s="116">
        <f t="shared" si="5"/>
        <v>0</v>
      </c>
      <c r="O46" s="107"/>
    </row>
    <row r="47" spans="1:15" ht="13.45" x14ac:dyDescent="0.25">
      <c r="A47" s="64" t="s">
        <v>28</v>
      </c>
      <c r="B47" s="220">
        <v>26</v>
      </c>
      <c r="C47" s="301" t="s">
        <v>17</v>
      </c>
      <c r="D47" s="45"/>
      <c r="E47" s="45"/>
      <c r="F47" s="45"/>
      <c r="G47" s="131"/>
      <c r="H47" s="131"/>
      <c r="I47" s="61"/>
      <c r="J47" s="68"/>
      <c r="K47" s="66"/>
      <c r="L47" s="66"/>
      <c r="M47" s="66"/>
      <c r="N47" s="116">
        <f t="shared" si="5"/>
        <v>0</v>
      </c>
      <c r="O47" s="107"/>
    </row>
    <row r="48" spans="1:15" ht="13.45" x14ac:dyDescent="0.25">
      <c r="A48" s="124" t="s">
        <v>29</v>
      </c>
      <c r="B48" s="217">
        <v>27</v>
      </c>
      <c r="C48" s="125" t="s">
        <v>17</v>
      </c>
      <c r="D48" s="125"/>
      <c r="E48" s="125"/>
      <c r="F48" s="125"/>
      <c r="G48" s="125"/>
      <c r="H48" s="125"/>
      <c r="I48" s="126" t="s">
        <v>50</v>
      </c>
      <c r="J48" s="125"/>
      <c r="K48" s="125"/>
      <c r="L48" s="125"/>
      <c r="M48" s="125"/>
      <c r="N48" s="143">
        <f t="shared" ref="N48:N49" si="6">ROUND(((M48-J48-(L48-K48))*24),2)</f>
        <v>0</v>
      </c>
      <c r="O48" s="129" t="s">
        <v>51</v>
      </c>
    </row>
    <row r="49" spans="1:15" ht="13.45" x14ac:dyDescent="0.25">
      <c r="A49" s="124" t="s">
        <v>30</v>
      </c>
      <c r="B49" s="217">
        <v>28</v>
      </c>
      <c r="C49" s="125"/>
      <c r="D49" s="125"/>
      <c r="E49" s="125"/>
      <c r="F49" s="125"/>
      <c r="G49" s="125"/>
      <c r="H49" s="125"/>
      <c r="I49" s="126" t="s">
        <v>50</v>
      </c>
      <c r="J49" s="125"/>
      <c r="K49" s="125"/>
      <c r="L49" s="125"/>
      <c r="M49" s="125"/>
      <c r="N49" s="143">
        <f t="shared" si="6"/>
        <v>0</v>
      </c>
      <c r="O49" s="129" t="s">
        <v>51</v>
      </c>
    </row>
    <row r="50" spans="1:15" thickBot="1" x14ac:dyDescent="0.3">
      <c r="A50" s="69" t="s">
        <v>31</v>
      </c>
      <c r="B50" s="219">
        <v>29</v>
      </c>
      <c r="C50" s="70"/>
      <c r="D50" s="70"/>
      <c r="E50" s="70"/>
      <c r="F50" s="70"/>
      <c r="G50" s="70"/>
      <c r="H50" s="70"/>
      <c r="I50" s="71"/>
      <c r="J50" s="72"/>
      <c r="K50" s="73"/>
      <c r="L50" s="73"/>
      <c r="M50" s="73"/>
      <c r="N50" s="117"/>
      <c r="O50" s="84"/>
    </row>
    <row r="51" spans="1:15" thickBot="1" x14ac:dyDescent="0.3">
      <c r="A51" s="69" t="s">
        <v>32</v>
      </c>
      <c r="B51" s="219">
        <v>30</v>
      </c>
      <c r="C51" s="70"/>
      <c r="D51" s="70"/>
      <c r="E51" s="70"/>
      <c r="F51" s="70"/>
      <c r="G51" s="70"/>
      <c r="H51" s="70"/>
      <c r="I51" s="71"/>
      <c r="J51" s="72"/>
      <c r="K51" s="73"/>
      <c r="L51" s="73"/>
      <c r="M51" s="73"/>
      <c r="N51" s="117"/>
      <c r="O51" s="76" t="s">
        <v>71</v>
      </c>
    </row>
    <row r="52" spans="1:15" thickBot="1" x14ac:dyDescent="0.3">
      <c r="A52" s="85"/>
      <c r="B52" s="86"/>
      <c r="C52" s="469" t="s">
        <v>33</v>
      </c>
      <c r="D52" s="470"/>
      <c r="E52" s="470"/>
      <c r="F52" s="471"/>
      <c r="G52" s="298"/>
      <c r="H52" s="298"/>
      <c r="I52" s="151"/>
      <c r="J52" s="81"/>
      <c r="K52" s="82"/>
      <c r="L52" s="82"/>
      <c r="M52" s="263" t="s">
        <v>132</v>
      </c>
      <c r="N52" s="118">
        <f>SUM(N45:N51)</f>
        <v>0</v>
      </c>
      <c r="O52" s="120">
        <f>J4-(D53*2)</f>
        <v>0</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7">D53+D11</f>
        <v>0</v>
      </c>
      <c r="E55" s="216">
        <f t="shared" si="7"/>
        <v>0</v>
      </c>
      <c r="F55" s="216">
        <f t="shared" si="7"/>
        <v>0</v>
      </c>
      <c r="G55" s="271">
        <f t="shared" si="7"/>
        <v>0</v>
      </c>
      <c r="H55" s="271">
        <f t="shared" si="7"/>
        <v>0</v>
      </c>
      <c r="I55" s="216">
        <f t="shared" si="7"/>
        <v>0</v>
      </c>
      <c r="J55" s="475"/>
      <c r="K55" s="420"/>
      <c r="L55" s="420"/>
      <c r="M55" s="420"/>
      <c r="N55" s="420"/>
      <c r="O55" s="420"/>
    </row>
    <row r="56" spans="1:15" ht="13.45" x14ac:dyDescent="0.25">
      <c r="A56" s="425" t="s">
        <v>75</v>
      </c>
      <c r="B56" s="426"/>
      <c r="C56" s="221">
        <f t="shared" ref="C56:I56" si="8">SUM(C21:C51)</f>
        <v>0</v>
      </c>
      <c r="D56" s="221">
        <f t="shared" si="8"/>
        <v>0</v>
      </c>
      <c r="E56" s="221">
        <f t="shared" si="8"/>
        <v>0</v>
      </c>
      <c r="F56" s="221">
        <f t="shared" si="8"/>
        <v>0</v>
      </c>
      <c r="G56" s="221">
        <f t="shared" si="8"/>
        <v>0</v>
      </c>
      <c r="H56" s="221">
        <f t="shared" si="8"/>
        <v>0</v>
      </c>
      <c r="I56" s="221">
        <f t="shared" si="8"/>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9">G55-G56</f>
        <v>0</v>
      </c>
      <c r="H57" s="271">
        <f t="shared" si="9"/>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67</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5" orientation="portrait" r:id="rId1"/>
  <ignoredErrors>
    <ignoredError sqref="C5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63"/>
  <sheetViews>
    <sheetView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5.09765625" style="30" customWidth="1"/>
    <col min="16" max="16384" width="8.8984375" style="30"/>
  </cols>
  <sheetData>
    <row r="1" spans="1:15" ht="14.55" customHeight="1" x14ac:dyDescent="0.3">
      <c r="A1" s="491" t="s">
        <v>3</v>
      </c>
      <c r="B1" s="492"/>
      <c r="C1" s="492"/>
      <c r="D1" s="431" t="s">
        <v>4</v>
      </c>
      <c r="E1" s="432"/>
      <c r="F1" s="432"/>
      <c r="G1" s="432"/>
      <c r="H1" s="432"/>
      <c r="I1" s="432"/>
      <c r="J1" s="432"/>
      <c r="K1" s="432"/>
      <c r="L1" s="433"/>
      <c r="M1" s="434"/>
      <c r="N1" s="447" t="s">
        <v>109</v>
      </c>
      <c r="O1" s="448"/>
    </row>
    <row r="2" spans="1:15" ht="14.55" customHeight="1" thickBot="1" x14ac:dyDescent="0.35">
      <c r="A2" s="493" t="s">
        <v>5</v>
      </c>
      <c r="B2" s="494"/>
      <c r="C2" s="494"/>
      <c r="D2" s="435" t="s">
        <v>6</v>
      </c>
      <c r="E2" s="436"/>
      <c r="F2" s="436"/>
      <c r="G2" s="436"/>
      <c r="H2" s="436"/>
      <c r="I2" s="436"/>
      <c r="J2" s="436"/>
      <c r="K2" s="436"/>
      <c r="L2" s="437"/>
      <c r="M2" s="438"/>
      <c r="N2" s="449">
        <f>Nov!N2+1</f>
        <v>11</v>
      </c>
      <c r="O2" s="450"/>
    </row>
    <row r="3" spans="1:15" ht="13.45" x14ac:dyDescent="0.25">
      <c r="A3" s="390" t="s">
        <v>121</v>
      </c>
      <c r="B3" s="391"/>
      <c r="C3" s="391"/>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12</v>
      </c>
      <c r="N4" s="248" t="s">
        <v>93</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143</v>
      </c>
      <c r="B6" s="373"/>
      <c r="C6" s="373"/>
      <c r="D6" s="373"/>
      <c r="E6" s="373"/>
      <c r="F6" s="373"/>
      <c r="G6" s="373"/>
      <c r="H6" s="373"/>
      <c r="I6" s="374"/>
      <c r="J6" s="478" t="s">
        <v>97</v>
      </c>
      <c r="K6" s="441"/>
      <c r="L6" s="441"/>
      <c r="M6" s="441"/>
      <c r="N6" s="441"/>
      <c r="O6" s="442"/>
    </row>
    <row r="7" spans="1:15" ht="21.8"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45"/>
      <c r="K8" s="445"/>
      <c r="L8" s="445"/>
      <c r="M8" s="445"/>
      <c r="N8" s="445"/>
      <c r="O8" s="446"/>
    </row>
    <row r="9" spans="1:15" ht="13.45" x14ac:dyDescent="0.25">
      <c r="A9" s="122" t="s">
        <v>79</v>
      </c>
      <c r="B9" s="123"/>
      <c r="C9" s="249">
        <f>Nov!C57</f>
        <v>0</v>
      </c>
      <c r="D9" s="249">
        <f>Nov!D57</f>
        <v>0</v>
      </c>
      <c r="E9" s="249">
        <f>Nov!E57</f>
        <v>0</v>
      </c>
      <c r="F9" s="249">
        <f>Nov!F57</f>
        <v>0</v>
      </c>
      <c r="G9" s="249">
        <f>Nov!G57</f>
        <v>0</v>
      </c>
      <c r="H9" s="249">
        <f>Nov!H57</f>
        <v>0</v>
      </c>
      <c r="I9" s="250">
        <f>Nov!I57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57"/>
      <c r="D12" s="58"/>
      <c r="E12" s="59"/>
      <c r="F12" s="60"/>
      <c r="G12" s="131"/>
      <c r="H12" s="131"/>
      <c r="I12" s="61"/>
      <c r="J12" s="213">
        <v>0.33333333333333331</v>
      </c>
      <c r="K12" s="211">
        <v>0.5</v>
      </c>
      <c r="L12" s="211">
        <v>0.54166666666666663</v>
      </c>
      <c r="M12" s="211">
        <v>0.70833333333333337</v>
      </c>
      <c r="N12" s="212">
        <v>8</v>
      </c>
      <c r="O12" s="209" t="s">
        <v>120</v>
      </c>
    </row>
    <row r="13" spans="1:15" ht="13.45" x14ac:dyDescent="0.25">
      <c r="A13" s="64" t="s">
        <v>26</v>
      </c>
      <c r="B13" s="220">
        <f t="shared" ref="B13:B17" si="0">IF(B14=" "," ",IF(DAY(B14)=1," ",B14-1))</f>
        <v>1</v>
      </c>
      <c r="C13" s="65" t="s">
        <v>17</v>
      </c>
      <c r="D13" s="45"/>
      <c r="E13" s="45"/>
      <c r="F13" s="45"/>
      <c r="G13" s="131"/>
      <c r="H13" s="131"/>
      <c r="I13" s="61"/>
      <c r="J13" s="119"/>
      <c r="K13" s="66"/>
      <c r="L13" s="66"/>
      <c r="M13" s="66"/>
      <c r="N13" s="116">
        <f>ROUND(((M13-J13-(L13-K13))*24),2)</f>
        <v>0</v>
      </c>
      <c r="O13" s="67"/>
    </row>
    <row r="14" spans="1:15" ht="13.45" x14ac:dyDescent="0.25">
      <c r="A14" s="64" t="s">
        <v>27</v>
      </c>
      <c r="B14" s="220">
        <f t="shared" si="0"/>
        <v>2</v>
      </c>
      <c r="C14" s="65" t="s">
        <v>17</v>
      </c>
      <c r="D14" s="45"/>
      <c r="E14" s="45"/>
      <c r="F14" s="45"/>
      <c r="G14" s="131"/>
      <c r="H14" s="131"/>
      <c r="I14" s="61"/>
      <c r="J14" s="119"/>
      <c r="K14" s="66"/>
      <c r="L14" s="66"/>
      <c r="M14" s="66"/>
      <c r="N14" s="116">
        <f t="shared" ref="N14:N43" si="1">ROUND(((M14-J14-(L14-K14))*24),2)</f>
        <v>0</v>
      </c>
      <c r="O14" s="67"/>
    </row>
    <row r="15" spans="1:15" ht="13.45" x14ac:dyDescent="0.25">
      <c r="A15" s="64" t="s">
        <v>28</v>
      </c>
      <c r="B15" s="220">
        <f t="shared" si="0"/>
        <v>3</v>
      </c>
      <c r="C15" s="65" t="s">
        <v>17</v>
      </c>
      <c r="D15" s="45"/>
      <c r="E15" s="45"/>
      <c r="F15" s="45"/>
      <c r="G15" s="45"/>
      <c r="H15" s="45"/>
      <c r="I15" s="61"/>
      <c r="J15" s="119"/>
      <c r="K15" s="66"/>
      <c r="L15" s="66"/>
      <c r="M15" s="66"/>
      <c r="N15" s="116">
        <f t="shared" si="1"/>
        <v>0</v>
      </c>
      <c r="O15" s="67"/>
    </row>
    <row r="16" spans="1:15" ht="13.45" x14ac:dyDescent="0.25">
      <c r="A16" s="64" t="s">
        <v>29</v>
      </c>
      <c r="B16" s="220">
        <f t="shared" si="0"/>
        <v>4</v>
      </c>
      <c r="C16" s="65" t="s">
        <v>17</v>
      </c>
      <c r="D16" s="45"/>
      <c r="E16" s="45"/>
      <c r="F16" s="45"/>
      <c r="G16" s="131"/>
      <c r="H16" s="131"/>
      <c r="I16" s="61"/>
      <c r="J16" s="119"/>
      <c r="K16" s="66"/>
      <c r="L16" s="66"/>
      <c r="M16" s="66"/>
      <c r="N16" s="116">
        <f t="shared" si="1"/>
        <v>0</v>
      </c>
      <c r="O16" s="67"/>
    </row>
    <row r="17" spans="1:15" ht="13.45" x14ac:dyDescent="0.25">
      <c r="A17" s="64" t="s">
        <v>30</v>
      </c>
      <c r="B17" s="220">
        <f t="shared" si="0"/>
        <v>5</v>
      </c>
      <c r="C17" s="45"/>
      <c r="D17" s="45"/>
      <c r="E17" s="45"/>
      <c r="F17" s="45"/>
      <c r="G17" s="131"/>
      <c r="H17" s="131"/>
      <c r="I17" s="61"/>
      <c r="J17" s="119"/>
      <c r="K17" s="66"/>
      <c r="L17" s="66"/>
      <c r="M17" s="66"/>
      <c r="N17" s="116">
        <f t="shared" si="1"/>
        <v>0</v>
      </c>
      <c r="O17" s="67"/>
    </row>
    <row r="18" spans="1:15" thickBot="1" x14ac:dyDescent="0.3">
      <c r="A18" s="69" t="s">
        <v>31</v>
      </c>
      <c r="B18" s="219">
        <f>IF(B19=" "," ",IF(DAY(B19)=1," ",B19-1))</f>
        <v>6</v>
      </c>
      <c r="C18" s="70"/>
      <c r="D18" s="70"/>
      <c r="E18" s="70"/>
      <c r="F18" s="70"/>
      <c r="G18" s="70"/>
      <c r="H18" s="70"/>
      <c r="I18" s="71"/>
      <c r="J18" s="72"/>
      <c r="K18" s="73"/>
      <c r="L18" s="73"/>
      <c r="M18" s="73"/>
      <c r="N18" s="117">
        <f t="shared" si="1"/>
        <v>0</v>
      </c>
      <c r="O18" s="67"/>
    </row>
    <row r="19" spans="1:15" thickBot="1" x14ac:dyDescent="0.3">
      <c r="A19" s="69" t="s">
        <v>32</v>
      </c>
      <c r="B19" s="219">
        <f>IF(B21=" "," ",IF(DAY(B21)=1," ",B21-1))</f>
        <v>7</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1"/>
      <c r="K20" s="82"/>
      <c r="L20" s="82"/>
      <c r="M20" s="263" t="s">
        <v>132</v>
      </c>
      <c r="N20" s="118">
        <f>SUM(N13:N19)</f>
        <v>0</v>
      </c>
      <c r="O20" s="120">
        <f>J4</f>
        <v>0</v>
      </c>
    </row>
    <row r="21" spans="1:15" ht="13.45" x14ac:dyDescent="0.25">
      <c r="A21" s="64" t="s">
        <v>26</v>
      </c>
      <c r="B21" s="220">
        <f t="shared" ref="B21:B26" si="2">B22-1</f>
        <v>8</v>
      </c>
      <c r="C21" s="45"/>
      <c r="D21" s="45"/>
      <c r="E21" s="45"/>
      <c r="F21" s="45"/>
      <c r="G21" s="131"/>
      <c r="H21" s="131"/>
      <c r="I21" s="61"/>
      <c r="J21" s="119"/>
      <c r="K21" s="66"/>
      <c r="L21" s="66"/>
      <c r="M21" s="66"/>
      <c r="N21" s="116">
        <f t="shared" si="1"/>
        <v>0</v>
      </c>
      <c r="O21" s="83"/>
    </row>
    <row r="22" spans="1:15" ht="13.45" x14ac:dyDescent="0.25">
      <c r="A22" s="64" t="s">
        <v>27</v>
      </c>
      <c r="B22" s="220">
        <f t="shared" si="2"/>
        <v>9</v>
      </c>
      <c r="C22" s="45"/>
      <c r="D22" s="45"/>
      <c r="E22" s="45"/>
      <c r="F22" s="45"/>
      <c r="G22" s="131"/>
      <c r="H22" s="131"/>
      <c r="I22" s="61"/>
      <c r="J22" s="119"/>
      <c r="K22" s="66"/>
      <c r="L22" s="66"/>
      <c r="M22" s="66"/>
      <c r="N22" s="116">
        <f t="shared" si="1"/>
        <v>0</v>
      </c>
      <c r="O22" s="67"/>
    </row>
    <row r="23" spans="1:15" ht="13.45" x14ac:dyDescent="0.25">
      <c r="A23" s="64" t="s">
        <v>28</v>
      </c>
      <c r="B23" s="220">
        <f t="shared" si="2"/>
        <v>10</v>
      </c>
      <c r="C23" s="45"/>
      <c r="D23" s="45"/>
      <c r="E23" s="45"/>
      <c r="F23" s="45"/>
      <c r="G23" s="131"/>
      <c r="H23" s="131"/>
      <c r="I23" s="61"/>
      <c r="J23" s="119"/>
      <c r="K23" s="66"/>
      <c r="L23" s="66"/>
      <c r="M23" s="66"/>
      <c r="N23" s="116">
        <f t="shared" si="1"/>
        <v>0</v>
      </c>
      <c r="O23" s="67"/>
    </row>
    <row r="24" spans="1:15" ht="13.45" x14ac:dyDescent="0.25">
      <c r="A24" s="64" t="s">
        <v>29</v>
      </c>
      <c r="B24" s="220">
        <f t="shared" si="2"/>
        <v>11</v>
      </c>
      <c r="C24" s="45"/>
      <c r="D24" s="45"/>
      <c r="E24" s="45"/>
      <c r="F24" s="45"/>
      <c r="G24" s="131"/>
      <c r="H24" s="131"/>
      <c r="I24" s="61"/>
      <c r="J24" s="119"/>
      <c r="K24" s="66"/>
      <c r="L24" s="66"/>
      <c r="M24" s="66"/>
      <c r="N24" s="116">
        <f t="shared" si="1"/>
        <v>0</v>
      </c>
      <c r="O24" s="67"/>
    </row>
    <row r="25" spans="1:15" ht="13.45" x14ac:dyDescent="0.25">
      <c r="A25" s="64" t="s">
        <v>30</v>
      </c>
      <c r="B25" s="220">
        <f t="shared" si="2"/>
        <v>12</v>
      </c>
      <c r="C25" s="45"/>
      <c r="D25" s="45"/>
      <c r="E25" s="45"/>
      <c r="F25" s="45"/>
      <c r="G25" s="131"/>
      <c r="H25" s="131"/>
      <c r="I25" s="61"/>
      <c r="J25" s="119"/>
      <c r="K25" s="66"/>
      <c r="L25" s="66"/>
      <c r="M25" s="66"/>
      <c r="N25" s="116">
        <f t="shared" si="1"/>
        <v>0</v>
      </c>
      <c r="O25" s="67"/>
    </row>
    <row r="26" spans="1:15" thickBot="1" x14ac:dyDescent="0.3">
      <c r="A26" s="69" t="s">
        <v>31</v>
      </c>
      <c r="B26" s="219">
        <f t="shared" si="2"/>
        <v>13</v>
      </c>
      <c r="C26" s="70"/>
      <c r="D26" s="70"/>
      <c r="E26" s="70"/>
      <c r="F26" s="70"/>
      <c r="G26" s="70"/>
      <c r="H26" s="70"/>
      <c r="I26" s="71"/>
      <c r="J26" s="72"/>
      <c r="K26" s="73"/>
      <c r="L26" s="73"/>
      <c r="M26" s="73"/>
      <c r="N26" s="117">
        <f t="shared" si="1"/>
        <v>0</v>
      </c>
      <c r="O26" s="67"/>
    </row>
    <row r="27" spans="1:15" thickBot="1" x14ac:dyDescent="0.3">
      <c r="A27" s="69" t="s">
        <v>32</v>
      </c>
      <c r="B27" s="219">
        <f>B29-1</f>
        <v>14</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1"/>
      <c r="K28" s="82"/>
      <c r="L28" s="82"/>
      <c r="M28" s="263" t="s">
        <v>132</v>
      </c>
      <c r="N28" s="118">
        <f>SUM(N21:N27)</f>
        <v>0</v>
      </c>
      <c r="O28" s="120">
        <f>J4</f>
        <v>0</v>
      </c>
    </row>
    <row r="29" spans="1:15" ht="13.45" x14ac:dyDescent="0.25">
      <c r="A29" s="64" t="s">
        <v>26</v>
      </c>
      <c r="B29" s="220">
        <f t="shared" ref="B29:B34" si="3">B30-1</f>
        <v>15</v>
      </c>
      <c r="C29" s="45"/>
      <c r="D29" s="45"/>
      <c r="E29" s="45"/>
      <c r="F29" s="45"/>
      <c r="G29" s="131"/>
      <c r="H29" s="131"/>
      <c r="I29" s="61" t="s">
        <v>17</v>
      </c>
      <c r="J29" s="119"/>
      <c r="K29" s="66"/>
      <c r="L29" s="66"/>
      <c r="M29" s="66"/>
      <c r="N29" s="116">
        <f t="shared" si="1"/>
        <v>0</v>
      </c>
      <c r="O29" s="83"/>
    </row>
    <row r="30" spans="1:15" ht="13.45" x14ac:dyDescent="0.25">
      <c r="A30" s="64" t="s">
        <v>27</v>
      </c>
      <c r="B30" s="220">
        <f t="shared" si="3"/>
        <v>16</v>
      </c>
      <c r="C30" s="45"/>
      <c r="D30" s="45"/>
      <c r="E30" s="45"/>
      <c r="F30" s="45"/>
      <c r="G30" s="131"/>
      <c r="H30" s="131"/>
      <c r="I30" s="61"/>
      <c r="J30" s="119"/>
      <c r="K30" s="66"/>
      <c r="L30" s="66"/>
      <c r="M30" s="66"/>
      <c r="N30" s="116">
        <f t="shared" si="1"/>
        <v>0</v>
      </c>
      <c r="O30" s="67"/>
    </row>
    <row r="31" spans="1:15" ht="13.45" x14ac:dyDescent="0.25">
      <c r="A31" s="64" t="s">
        <v>28</v>
      </c>
      <c r="B31" s="220">
        <f t="shared" si="3"/>
        <v>17</v>
      </c>
      <c r="C31" s="45"/>
      <c r="D31" s="45"/>
      <c r="E31" s="45"/>
      <c r="F31" s="45"/>
      <c r="G31" s="131"/>
      <c r="H31" s="131"/>
      <c r="I31" s="61"/>
      <c r="J31" s="119"/>
      <c r="K31" s="66"/>
      <c r="L31" s="66"/>
      <c r="M31" s="66"/>
      <c r="N31" s="116">
        <f t="shared" si="1"/>
        <v>0</v>
      </c>
      <c r="O31" s="67"/>
    </row>
    <row r="32" spans="1:15" ht="13.45" x14ac:dyDescent="0.25">
      <c r="A32" s="64" t="s">
        <v>29</v>
      </c>
      <c r="B32" s="220">
        <f t="shared" si="3"/>
        <v>18</v>
      </c>
      <c r="C32" s="45"/>
      <c r="D32" s="45"/>
      <c r="E32" s="45"/>
      <c r="F32" s="45"/>
      <c r="G32" s="131"/>
      <c r="H32" s="131"/>
      <c r="I32" s="61"/>
      <c r="J32" s="119"/>
      <c r="K32" s="66"/>
      <c r="L32" s="66"/>
      <c r="M32" s="66"/>
      <c r="N32" s="116">
        <f t="shared" si="1"/>
        <v>0</v>
      </c>
      <c r="O32" s="67"/>
    </row>
    <row r="33" spans="1:15" ht="13.45" x14ac:dyDescent="0.25">
      <c r="A33" s="64" t="s">
        <v>30</v>
      </c>
      <c r="B33" s="220">
        <f t="shared" si="3"/>
        <v>19</v>
      </c>
      <c r="C33" s="45"/>
      <c r="D33" s="45"/>
      <c r="E33" s="45"/>
      <c r="F33" s="45"/>
      <c r="G33" s="131"/>
      <c r="H33" s="131"/>
      <c r="I33" s="61"/>
      <c r="J33" s="119"/>
      <c r="K33" s="66"/>
      <c r="L33" s="66"/>
      <c r="M33" s="66"/>
      <c r="N33" s="116">
        <f t="shared" si="1"/>
        <v>0</v>
      </c>
      <c r="O33" s="67"/>
    </row>
    <row r="34" spans="1:15" thickBot="1" x14ac:dyDescent="0.3">
      <c r="A34" s="69" t="s">
        <v>31</v>
      </c>
      <c r="B34" s="219">
        <f t="shared" si="3"/>
        <v>20</v>
      </c>
      <c r="C34" s="70"/>
      <c r="D34" s="70"/>
      <c r="E34" s="70"/>
      <c r="F34" s="70"/>
      <c r="G34" s="70"/>
      <c r="H34" s="70"/>
      <c r="I34" s="71"/>
      <c r="J34" s="72"/>
      <c r="K34" s="73"/>
      <c r="L34" s="73"/>
      <c r="M34" s="73"/>
      <c r="N34" s="117">
        <f t="shared" si="1"/>
        <v>0</v>
      </c>
      <c r="O34" s="67"/>
    </row>
    <row r="35" spans="1:15" thickBot="1" x14ac:dyDescent="0.3">
      <c r="A35" s="69" t="s">
        <v>32</v>
      </c>
      <c r="B35" s="219">
        <f>B37-1</f>
        <v>21</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1"/>
      <c r="K36" s="82"/>
      <c r="L36" s="82"/>
      <c r="M36" s="263" t="s">
        <v>132</v>
      </c>
      <c r="N36" s="118">
        <f>SUM(N29:N35)</f>
        <v>0</v>
      </c>
      <c r="O36" s="120">
        <f>J4</f>
        <v>0</v>
      </c>
    </row>
    <row r="37" spans="1:15" ht="13.45" x14ac:dyDescent="0.25">
      <c r="A37" s="130" t="s">
        <v>26</v>
      </c>
      <c r="B37" s="218">
        <f t="shared" ref="B37:B42" si="4">B38-1</f>
        <v>22</v>
      </c>
      <c r="C37" s="131"/>
      <c r="D37" s="131"/>
      <c r="E37" s="131"/>
      <c r="F37" s="131"/>
      <c r="G37" s="45"/>
      <c r="H37" s="45"/>
      <c r="I37" s="132"/>
      <c r="J37" s="133"/>
      <c r="K37" s="134"/>
      <c r="L37" s="134"/>
      <c r="M37" s="134"/>
      <c r="N37" s="116">
        <f t="shared" si="1"/>
        <v>0</v>
      </c>
      <c r="O37" s="67"/>
    </row>
    <row r="38" spans="1:15" ht="13.45" x14ac:dyDescent="0.25">
      <c r="A38" s="130" t="s">
        <v>27</v>
      </c>
      <c r="B38" s="218">
        <f t="shared" si="4"/>
        <v>23</v>
      </c>
      <c r="C38" s="131"/>
      <c r="D38" s="131"/>
      <c r="E38" s="131"/>
      <c r="F38" s="131"/>
      <c r="G38" s="45"/>
      <c r="H38" s="45"/>
      <c r="I38" s="132" t="s">
        <v>17</v>
      </c>
      <c r="J38" s="133"/>
      <c r="K38" s="134"/>
      <c r="L38" s="134"/>
      <c r="M38" s="134"/>
      <c r="N38" s="116">
        <f t="shared" si="1"/>
        <v>0</v>
      </c>
      <c r="O38" s="67" t="s">
        <v>17</v>
      </c>
    </row>
    <row r="39" spans="1:15" ht="13.45" x14ac:dyDescent="0.25">
      <c r="A39" s="124" t="s">
        <v>28</v>
      </c>
      <c r="B39" s="217">
        <f t="shared" si="4"/>
        <v>24</v>
      </c>
      <c r="C39" s="125"/>
      <c r="D39" s="125"/>
      <c r="E39" s="125"/>
      <c r="F39" s="125"/>
      <c r="G39" s="125"/>
      <c r="H39" s="125"/>
      <c r="I39" s="126" t="s">
        <v>50</v>
      </c>
      <c r="J39" s="128"/>
      <c r="K39" s="128"/>
      <c r="L39" s="128"/>
      <c r="M39" s="128"/>
      <c r="N39" s="143">
        <f t="shared" si="1"/>
        <v>0</v>
      </c>
      <c r="O39" s="129" t="s">
        <v>51</v>
      </c>
    </row>
    <row r="40" spans="1:15" ht="13.45" x14ac:dyDescent="0.25">
      <c r="A40" s="124" t="s">
        <v>29</v>
      </c>
      <c r="B40" s="217">
        <f t="shared" si="4"/>
        <v>25</v>
      </c>
      <c r="C40" s="125"/>
      <c r="D40" s="125"/>
      <c r="E40" s="125"/>
      <c r="F40" s="125"/>
      <c r="G40" s="125"/>
      <c r="H40" s="125"/>
      <c r="I40" s="126" t="s">
        <v>50</v>
      </c>
      <c r="J40" s="128"/>
      <c r="K40" s="128"/>
      <c r="L40" s="128"/>
      <c r="M40" s="128"/>
      <c r="N40" s="143">
        <f t="shared" si="1"/>
        <v>0</v>
      </c>
      <c r="O40" s="129" t="s">
        <v>51</v>
      </c>
    </row>
    <row r="41" spans="1:15" ht="13.45" x14ac:dyDescent="0.25">
      <c r="A41" s="124" t="s">
        <v>30</v>
      </c>
      <c r="B41" s="217">
        <f t="shared" si="4"/>
        <v>26</v>
      </c>
      <c r="C41" s="125"/>
      <c r="D41" s="125" t="s">
        <v>17</v>
      </c>
      <c r="E41" s="125"/>
      <c r="F41" s="125"/>
      <c r="G41" s="125"/>
      <c r="H41" s="125"/>
      <c r="I41" s="126" t="s">
        <v>50</v>
      </c>
      <c r="J41" s="128"/>
      <c r="K41" s="128"/>
      <c r="L41" s="128"/>
      <c r="M41" s="128"/>
      <c r="N41" s="143">
        <f t="shared" si="1"/>
        <v>0</v>
      </c>
      <c r="O41" s="129" t="s">
        <v>51</v>
      </c>
    </row>
    <row r="42" spans="1:15" thickBot="1" x14ac:dyDescent="0.3">
      <c r="A42" s="69" t="s">
        <v>31</v>
      </c>
      <c r="B42" s="219">
        <f t="shared" si="4"/>
        <v>27</v>
      </c>
      <c r="C42" s="70"/>
      <c r="D42" s="70"/>
      <c r="E42" s="70"/>
      <c r="F42" s="70"/>
      <c r="G42" s="70"/>
      <c r="H42" s="70"/>
      <c r="I42" s="71"/>
      <c r="J42" s="72"/>
      <c r="K42" s="73"/>
      <c r="L42" s="73"/>
      <c r="M42" s="73"/>
      <c r="N42" s="117">
        <f t="shared" si="1"/>
        <v>0</v>
      </c>
      <c r="O42" s="67"/>
    </row>
    <row r="43" spans="1:15" thickBot="1" x14ac:dyDescent="0.3">
      <c r="A43" s="69" t="s">
        <v>32</v>
      </c>
      <c r="B43" s="219">
        <f>B45-1</f>
        <v>28</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1"/>
      <c r="K44" s="82"/>
      <c r="L44" s="82"/>
      <c r="M44" s="263" t="s">
        <v>132</v>
      </c>
      <c r="N44" s="118">
        <f>SUM(N37:N43)</f>
        <v>0</v>
      </c>
      <c r="O44" s="120">
        <f>J4-(D53*3)</f>
        <v>0</v>
      </c>
    </row>
    <row r="45" spans="1:15" ht="13.45" x14ac:dyDescent="0.25">
      <c r="A45" s="130" t="s">
        <v>26</v>
      </c>
      <c r="B45" s="218">
        <v>29</v>
      </c>
      <c r="C45" s="65" t="s">
        <v>217</v>
      </c>
      <c r="D45" s="131"/>
      <c r="E45" s="131"/>
      <c r="F45" s="131"/>
      <c r="G45" s="131"/>
      <c r="H45" s="131"/>
      <c r="I45" s="132" t="s">
        <v>17</v>
      </c>
      <c r="J45" s="68" t="s">
        <v>218</v>
      </c>
      <c r="K45" s="134"/>
      <c r="L45" s="134"/>
      <c r="M45" s="134"/>
      <c r="N45" s="116"/>
      <c r="O45" s="67" t="s">
        <v>17</v>
      </c>
    </row>
    <row r="46" spans="1:15" ht="13.45" x14ac:dyDescent="0.25">
      <c r="A46" s="130" t="s">
        <v>27</v>
      </c>
      <c r="B46" s="218">
        <v>30</v>
      </c>
      <c r="C46" s="65" t="s">
        <v>185</v>
      </c>
      <c r="D46" s="131"/>
      <c r="E46" s="131"/>
      <c r="F46" s="131"/>
      <c r="G46" s="131"/>
      <c r="H46" s="131"/>
      <c r="I46" s="132" t="s">
        <v>17</v>
      </c>
      <c r="J46" s="68" t="s">
        <v>187</v>
      </c>
      <c r="K46" s="134"/>
      <c r="L46" s="134"/>
      <c r="M46" s="134"/>
      <c r="N46" s="116"/>
      <c r="O46" s="67" t="s">
        <v>17</v>
      </c>
    </row>
    <row r="47" spans="1:15" ht="13.45" x14ac:dyDescent="0.25">
      <c r="A47" s="130" t="s">
        <v>28</v>
      </c>
      <c r="B47" s="218">
        <v>31</v>
      </c>
      <c r="C47" s="65" t="s">
        <v>186</v>
      </c>
      <c r="D47" s="131"/>
      <c r="E47" s="131"/>
      <c r="F47" s="131"/>
      <c r="G47" s="131"/>
      <c r="H47" s="131"/>
      <c r="I47" s="132" t="s">
        <v>17</v>
      </c>
      <c r="J47" s="68" t="s">
        <v>188</v>
      </c>
      <c r="K47" s="134"/>
      <c r="L47" s="134"/>
      <c r="M47" s="134"/>
      <c r="N47" s="116"/>
      <c r="O47" s="67" t="s">
        <v>17</v>
      </c>
    </row>
    <row r="48" spans="1:15" ht="13.45" x14ac:dyDescent="0.25">
      <c r="A48" s="130" t="s">
        <v>29</v>
      </c>
      <c r="B48" s="218" t="s">
        <v>17</v>
      </c>
      <c r="C48" s="301" t="s">
        <v>17</v>
      </c>
      <c r="D48" s="131"/>
      <c r="E48" s="131"/>
      <c r="F48" s="131"/>
      <c r="G48" s="131"/>
      <c r="H48" s="131"/>
      <c r="I48" s="132"/>
      <c r="J48" s="68" t="s">
        <v>189</v>
      </c>
      <c r="K48" s="134"/>
      <c r="L48" s="134"/>
      <c r="M48" s="134"/>
      <c r="N48" s="116"/>
      <c r="O48" s="67"/>
    </row>
    <row r="49" spans="1:15" ht="13.45" x14ac:dyDescent="0.25">
      <c r="A49" s="130" t="s">
        <v>30</v>
      </c>
      <c r="B49" s="218" t="s">
        <v>17</v>
      </c>
      <c r="C49" s="301" t="s">
        <v>17</v>
      </c>
      <c r="D49" s="131"/>
      <c r="E49" s="131"/>
      <c r="F49" s="131"/>
      <c r="G49" s="131"/>
      <c r="H49" s="131"/>
      <c r="I49" s="132" t="s">
        <v>17</v>
      </c>
      <c r="J49" s="68"/>
      <c r="K49" s="134"/>
      <c r="L49" s="134"/>
      <c r="M49" s="134"/>
      <c r="N49" s="116"/>
      <c r="O49" s="67" t="s">
        <v>17</v>
      </c>
    </row>
    <row r="50" spans="1:15" thickBot="1" x14ac:dyDescent="0.3">
      <c r="A50" s="69" t="s">
        <v>31</v>
      </c>
      <c r="B50" s="219" t="s">
        <v>17</v>
      </c>
      <c r="C50" s="135"/>
      <c r="D50" s="70"/>
      <c r="E50" s="70"/>
      <c r="F50" s="70"/>
      <c r="G50" s="70"/>
      <c r="H50" s="70"/>
      <c r="I50" s="71"/>
      <c r="J50" s="72"/>
      <c r="K50" s="73"/>
      <c r="L50" s="73"/>
      <c r="M50" s="73"/>
      <c r="N50" s="117"/>
      <c r="O50" s="84"/>
    </row>
    <row r="51" spans="1:15" thickBot="1" x14ac:dyDescent="0.3">
      <c r="A51" s="69" t="s">
        <v>32</v>
      </c>
      <c r="B51" s="219" t="s">
        <v>17</v>
      </c>
      <c r="C51" s="70"/>
      <c r="D51" s="70"/>
      <c r="E51" s="70"/>
      <c r="F51" s="70"/>
      <c r="G51" s="70"/>
      <c r="H51" s="70"/>
      <c r="I51" s="71"/>
      <c r="J51" s="72"/>
      <c r="K51" s="73"/>
      <c r="L51" s="73"/>
      <c r="M51" s="73"/>
      <c r="N51" s="117"/>
      <c r="O51" s="76" t="s">
        <v>71</v>
      </c>
    </row>
    <row r="52" spans="1:15" thickBot="1" x14ac:dyDescent="0.3">
      <c r="A52" s="85"/>
      <c r="B52" s="86"/>
      <c r="C52" s="469" t="s">
        <v>33</v>
      </c>
      <c r="D52" s="470"/>
      <c r="E52" s="470"/>
      <c r="F52" s="471"/>
      <c r="G52" s="298"/>
      <c r="H52" s="298"/>
      <c r="I52" s="136"/>
      <c r="J52" s="81"/>
      <c r="K52" s="82"/>
      <c r="L52" s="82"/>
      <c r="M52" s="263" t="s">
        <v>132</v>
      </c>
      <c r="N52" s="118" t="s">
        <v>17</v>
      </c>
      <c r="O52" s="120"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1">
        <f>SUM(C13:C47)</f>
        <v>0</v>
      </c>
      <c r="D56" s="221">
        <f t="shared" ref="D56:I56" si="6">SUM(D13:D46)</f>
        <v>0</v>
      </c>
      <c r="E56" s="221">
        <f t="shared" si="6"/>
        <v>0</v>
      </c>
      <c r="F56" s="221">
        <f t="shared" si="6"/>
        <v>0</v>
      </c>
      <c r="G56" s="221">
        <f t="shared" si="6"/>
        <v>0</v>
      </c>
      <c r="H56" s="221">
        <f t="shared" si="6"/>
        <v>0</v>
      </c>
      <c r="I56" s="221">
        <f t="shared" si="6"/>
        <v>0</v>
      </c>
      <c r="J56" s="475"/>
      <c r="K56" s="420"/>
      <c r="L56" s="420"/>
      <c r="M56" s="420"/>
      <c r="N56" s="420"/>
      <c r="O56" s="420"/>
    </row>
    <row r="57" spans="1:15" ht="13.45" x14ac:dyDescent="0.25">
      <c r="A57" s="425" t="s">
        <v>76</v>
      </c>
      <c r="B57" s="426"/>
      <c r="C57" s="225">
        <f>C55-C56</f>
        <v>0</v>
      </c>
      <c r="D57" s="225">
        <f>D55-D56</f>
        <v>0</v>
      </c>
      <c r="E57" s="225">
        <f>E55-E56</f>
        <v>0</v>
      </c>
      <c r="F57" s="225">
        <f>F55-F56</f>
        <v>0</v>
      </c>
      <c r="G57" s="271">
        <f t="shared" ref="G57:H57" si="7">G55-G56</f>
        <v>0</v>
      </c>
      <c r="H57" s="271">
        <f t="shared" si="7"/>
        <v>0</v>
      </c>
      <c r="I57" s="225">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37" t="s">
        <v>35</v>
      </c>
      <c r="D59" s="138"/>
      <c r="E59" s="138"/>
      <c r="F59" s="138"/>
      <c r="G59" s="138"/>
      <c r="H59" s="138"/>
      <c r="I59" s="10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row r="63" spans="1:15" x14ac:dyDescent="0.3">
      <c r="A63" s="227"/>
    </row>
  </sheetData>
  <mergeCells count="25">
    <mergeCell ref="K9:L9"/>
    <mergeCell ref="C52:F52"/>
    <mergeCell ref="A60:B60"/>
    <mergeCell ref="J11:M11"/>
    <mergeCell ref="J53:O58"/>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C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heetViews>
  <sheetFormatPr defaultColWidth="8.8984375" defaultRowHeight="13.45" x14ac:dyDescent="0.25"/>
  <cols>
    <col min="1" max="1" width="89.69921875" style="1" customWidth="1"/>
    <col min="2" max="16384" width="8.8984375" style="1"/>
  </cols>
  <sheetData>
    <row r="1" spans="1:1" x14ac:dyDescent="0.25">
      <c r="A1" s="3" t="s">
        <v>62</v>
      </c>
    </row>
    <row r="2" spans="1:1" x14ac:dyDescent="0.25">
      <c r="A2" s="4"/>
    </row>
    <row r="3" spans="1:1" ht="59.1" x14ac:dyDescent="0.25">
      <c r="A3" s="5" t="s">
        <v>102</v>
      </c>
    </row>
    <row r="4" spans="1:1" ht="59.1" x14ac:dyDescent="0.25">
      <c r="A4" s="5" t="s">
        <v>103</v>
      </c>
    </row>
    <row r="5" spans="1:1" ht="59.25" customHeight="1" x14ac:dyDescent="0.25">
      <c r="A5" s="4" t="s">
        <v>104</v>
      </c>
    </row>
    <row r="6" spans="1:1" x14ac:dyDescent="0.25">
      <c r="A6" s="4"/>
    </row>
    <row r="7" spans="1:1" ht="59.1" x14ac:dyDescent="0.25">
      <c r="A7" s="5" t="s">
        <v>134</v>
      </c>
    </row>
    <row r="8" spans="1:1" x14ac:dyDescent="0.25">
      <c r="A8" s="5"/>
    </row>
    <row r="9" spans="1:1" ht="23.65" x14ac:dyDescent="0.25">
      <c r="A9" s="5" t="s">
        <v>63</v>
      </c>
    </row>
    <row r="10" spans="1:1" ht="94.6" customHeight="1" x14ac:dyDescent="0.25">
      <c r="A10" s="5" t="s">
        <v>59</v>
      </c>
    </row>
    <row r="11" spans="1:1" ht="5.55" customHeight="1" x14ac:dyDescent="0.25">
      <c r="A11" s="5"/>
    </row>
    <row r="12" spans="1:1" x14ac:dyDescent="0.25">
      <c r="A12" s="7" t="s">
        <v>39</v>
      </c>
    </row>
    <row r="13" spans="1:1" x14ac:dyDescent="0.25">
      <c r="A13" s="6" t="s">
        <v>40</v>
      </c>
    </row>
    <row r="14" spans="1:1" x14ac:dyDescent="0.25">
      <c r="A14" s="6" t="s">
        <v>100</v>
      </c>
    </row>
    <row r="15" spans="1:1" x14ac:dyDescent="0.25">
      <c r="A15" s="6" t="s">
        <v>41</v>
      </c>
    </row>
    <row r="16" spans="1:1" x14ac:dyDescent="0.25">
      <c r="A16" s="6" t="s">
        <v>42</v>
      </c>
    </row>
    <row r="17" spans="1:1" x14ac:dyDescent="0.25">
      <c r="A17" s="6" t="s">
        <v>101</v>
      </c>
    </row>
    <row r="18" spans="1:1" ht="4.8499999999999996" customHeight="1" x14ac:dyDescent="0.25">
      <c r="A18" s="6"/>
    </row>
    <row r="19" spans="1:1" ht="47.3" x14ac:dyDescent="0.25">
      <c r="A19" s="5" t="s">
        <v>60</v>
      </c>
    </row>
    <row r="20" spans="1:1" ht="7.95" customHeight="1" x14ac:dyDescent="0.25">
      <c r="A20" s="5"/>
    </row>
    <row r="21" spans="1:1" ht="68.25" customHeight="1" x14ac:dyDescent="0.25">
      <c r="A21" s="5" t="s">
        <v>107</v>
      </c>
    </row>
    <row r="22" spans="1:1" ht="7.95" customHeight="1" x14ac:dyDescent="0.25">
      <c r="A22" s="5"/>
    </row>
    <row r="23" spans="1:1" ht="90.8" customHeight="1" x14ac:dyDescent="0.25">
      <c r="A23" s="5" t="s">
        <v>61</v>
      </c>
    </row>
    <row r="24" spans="1:1" ht="7.95" customHeight="1" x14ac:dyDescent="0.25">
      <c r="A24" s="5"/>
    </row>
    <row r="25" spans="1:1" ht="95.25" customHeight="1" x14ac:dyDescent="0.25">
      <c r="A25" s="5" t="s">
        <v>136</v>
      </c>
    </row>
    <row r="26" spans="1:1" ht="102.8" customHeight="1" x14ac:dyDescent="0.25">
      <c r="A26" s="5" t="s">
        <v>139</v>
      </c>
    </row>
    <row r="27" spans="1:1" s="2" customFormat="1" ht="11.85" x14ac:dyDescent="0.25"/>
  </sheetData>
  <sheetProtection algorithmName="SHA-512" hashValue="CWcVne5SaZKhm9VWo2/JlOjycF8rkhSbF899oXWqHhtb6lebMW03ztdcGEOWyXkzOu268IUu2n1Z27ZksdikiA==" saltValue="Rpqj0MUO+qjnJud8cHC3WA==" spinCount="100000" sheet="1" objects="1" scenarios="1" selectLockedCells="1" selectUnlockedCells="1"/>
  <pageMargins left="0.7" right="0.7"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workbookViewId="0">
      <selection activeCell="F16" sqref="F16"/>
    </sheetView>
  </sheetViews>
  <sheetFormatPr defaultRowHeight="14" x14ac:dyDescent="0.3"/>
  <cols>
    <col min="1" max="1" width="9.59765625" customWidth="1"/>
    <col min="2" max="2" width="9.8984375" style="8" customWidth="1"/>
    <col min="3" max="3" width="4.8984375" customWidth="1"/>
    <col min="4" max="4" width="9.8984375" customWidth="1"/>
    <col min="5" max="5" width="10.69921875" style="8" customWidth="1"/>
    <col min="6" max="6" width="4.8984375" customWidth="1"/>
    <col min="7" max="7" width="9.59765625" customWidth="1"/>
    <col min="8" max="8" width="10.3984375" style="8" customWidth="1"/>
    <col min="9" max="9" width="4.8984375" customWidth="1"/>
    <col min="10" max="10" width="9.59765625" customWidth="1"/>
    <col min="11" max="11" width="10.8984375" style="8" customWidth="1"/>
  </cols>
  <sheetData>
    <row r="1" spans="1:11" ht="25.8" thickTop="1" thickBot="1" x14ac:dyDescent="0.35">
      <c r="A1" s="353" t="s">
        <v>116</v>
      </c>
      <c r="B1" s="354"/>
      <c r="C1" s="355"/>
      <c r="D1" s="354"/>
      <c r="E1" s="354"/>
      <c r="F1" s="355"/>
      <c r="G1" s="354"/>
      <c r="H1" s="354"/>
      <c r="I1" s="355"/>
      <c r="J1" s="354"/>
      <c r="K1" s="356"/>
    </row>
    <row r="2" spans="1:11" ht="19.25" customHeight="1" thickBot="1" x14ac:dyDescent="0.35">
      <c r="A2" s="11" t="s">
        <v>53</v>
      </c>
      <c r="B2" s="12" t="s">
        <v>54</v>
      </c>
      <c r="C2" s="13"/>
      <c r="D2" s="14" t="s">
        <v>53</v>
      </c>
      <c r="E2" s="12" t="s">
        <v>54</v>
      </c>
      <c r="F2" s="13"/>
      <c r="G2" s="14" t="s">
        <v>53</v>
      </c>
      <c r="H2" s="12" t="s">
        <v>54</v>
      </c>
      <c r="I2" s="13"/>
      <c r="J2" s="14" t="s">
        <v>53</v>
      </c>
      <c r="K2" s="15" t="s">
        <v>54</v>
      </c>
    </row>
    <row r="3" spans="1:11" ht="20.95" thickBot="1" x14ac:dyDescent="0.35">
      <c r="A3" s="16">
        <v>1</v>
      </c>
      <c r="B3" s="17">
        <v>0.02</v>
      </c>
      <c r="C3" s="9"/>
      <c r="D3" s="22">
        <v>16</v>
      </c>
      <c r="E3" s="19">
        <v>0.27</v>
      </c>
      <c r="F3" s="9"/>
      <c r="G3" s="23">
        <v>31</v>
      </c>
      <c r="H3" s="17">
        <v>0.52</v>
      </c>
      <c r="I3" s="9"/>
      <c r="J3" s="22">
        <v>46</v>
      </c>
      <c r="K3" s="27">
        <v>0.77</v>
      </c>
    </row>
    <row r="4" spans="1:11" ht="20.95" thickBot="1" x14ac:dyDescent="0.35">
      <c r="A4" s="18">
        <v>2</v>
      </c>
      <c r="B4" s="19">
        <v>0.03</v>
      </c>
      <c r="C4" s="9"/>
      <c r="D4" s="23">
        <v>17</v>
      </c>
      <c r="E4" s="17">
        <v>0.28000000000000003</v>
      </c>
      <c r="F4" s="9"/>
      <c r="G4" s="22">
        <v>32</v>
      </c>
      <c r="H4" s="19">
        <v>0.53</v>
      </c>
      <c r="I4" s="9"/>
      <c r="J4" s="23">
        <v>47</v>
      </c>
      <c r="K4" s="28">
        <v>0.78</v>
      </c>
    </row>
    <row r="5" spans="1:11" ht="20.95" thickBot="1" x14ac:dyDescent="0.35">
      <c r="A5" s="16">
        <v>3</v>
      </c>
      <c r="B5" s="17">
        <v>0.05</v>
      </c>
      <c r="C5" s="9"/>
      <c r="D5" s="22">
        <v>18</v>
      </c>
      <c r="E5" s="19">
        <v>0.3</v>
      </c>
      <c r="F5" s="9"/>
      <c r="G5" s="23">
        <v>33</v>
      </c>
      <c r="H5" s="17">
        <v>0.55000000000000004</v>
      </c>
      <c r="I5" s="9"/>
      <c r="J5" s="22">
        <v>48</v>
      </c>
      <c r="K5" s="27">
        <v>0.8</v>
      </c>
    </row>
    <row r="6" spans="1:11" ht="20.95" thickBot="1" x14ac:dyDescent="0.35">
      <c r="A6" s="18">
        <v>4</v>
      </c>
      <c r="B6" s="19">
        <v>7.0000000000000007E-2</v>
      </c>
      <c r="C6" s="9"/>
      <c r="D6" s="23">
        <v>19</v>
      </c>
      <c r="E6" s="17">
        <v>0.32</v>
      </c>
      <c r="F6" s="9"/>
      <c r="G6" s="22">
        <v>34</v>
      </c>
      <c r="H6" s="19">
        <v>0.56999999999999995</v>
      </c>
      <c r="I6" s="9"/>
      <c r="J6" s="23">
        <v>49</v>
      </c>
      <c r="K6" s="28">
        <v>0.82</v>
      </c>
    </row>
    <row r="7" spans="1:11" ht="20.95" thickBot="1" x14ac:dyDescent="0.35">
      <c r="A7" s="16">
        <v>5</v>
      </c>
      <c r="B7" s="17">
        <v>0.08</v>
      </c>
      <c r="C7" s="9"/>
      <c r="D7" s="22">
        <v>20</v>
      </c>
      <c r="E7" s="19">
        <v>0.33</v>
      </c>
      <c r="F7" s="9"/>
      <c r="G7" s="23">
        <v>35</v>
      </c>
      <c r="H7" s="17">
        <v>0.57999999999999996</v>
      </c>
      <c r="I7" s="9"/>
      <c r="J7" s="22">
        <v>50</v>
      </c>
      <c r="K7" s="27">
        <v>0.83</v>
      </c>
    </row>
    <row r="8" spans="1:11" ht="20.95" thickBot="1" x14ac:dyDescent="0.35">
      <c r="A8" s="18">
        <v>6</v>
      </c>
      <c r="B8" s="19">
        <v>0.1</v>
      </c>
      <c r="C8" s="9"/>
      <c r="D8" s="23">
        <v>21</v>
      </c>
      <c r="E8" s="17">
        <v>0.35</v>
      </c>
      <c r="F8" s="9"/>
      <c r="G8" s="22">
        <v>36</v>
      </c>
      <c r="H8" s="19">
        <v>0.6</v>
      </c>
      <c r="I8" s="9"/>
      <c r="J8" s="23">
        <v>51</v>
      </c>
      <c r="K8" s="28">
        <v>0.85</v>
      </c>
    </row>
    <row r="9" spans="1:11" ht="20.95" thickBot="1" x14ac:dyDescent="0.35">
      <c r="A9" s="16">
        <v>7</v>
      </c>
      <c r="B9" s="17">
        <v>0.12</v>
      </c>
      <c r="C9" s="9"/>
      <c r="D9" s="22">
        <v>22</v>
      </c>
      <c r="E9" s="19">
        <v>0.37</v>
      </c>
      <c r="F9" s="9"/>
      <c r="G9" s="23">
        <v>37</v>
      </c>
      <c r="H9" s="17">
        <v>0.62</v>
      </c>
      <c r="I9" s="9"/>
      <c r="J9" s="22">
        <v>52</v>
      </c>
      <c r="K9" s="27">
        <v>0.87</v>
      </c>
    </row>
    <row r="10" spans="1:11" ht="20.95" thickBot="1" x14ac:dyDescent="0.35">
      <c r="A10" s="18">
        <v>8</v>
      </c>
      <c r="B10" s="19">
        <v>0.13</v>
      </c>
      <c r="C10" s="9"/>
      <c r="D10" s="23">
        <v>23</v>
      </c>
      <c r="E10" s="17">
        <v>0.38</v>
      </c>
      <c r="F10" s="9"/>
      <c r="G10" s="22">
        <v>38</v>
      </c>
      <c r="H10" s="19">
        <v>0.63</v>
      </c>
      <c r="I10" s="9"/>
      <c r="J10" s="23">
        <v>53</v>
      </c>
      <c r="K10" s="28">
        <v>0.88</v>
      </c>
    </row>
    <row r="11" spans="1:11" ht="20.95" thickBot="1" x14ac:dyDescent="0.35">
      <c r="A11" s="16">
        <v>9</v>
      </c>
      <c r="B11" s="17">
        <v>0.15</v>
      </c>
      <c r="C11" s="9"/>
      <c r="D11" s="22">
        <v>24</v>
      </c>
      <c r="E11" s="19">
        <v>0.4</v>
      </c>
      <c r="F11" s="9"/>
      <c r="G11" s="23">
        <v>39</v>
      </c>
      <c r="H11" s="17">
        <v>0.65</v>
      </c>
      <c r="I11" s="9"/>
      <c r="J11" s="22">
        <v>54</v>
      </c>
      <c r="K11" s="27">
        <v>0.9</v>
      </c>
    </row>
    <row r="12" spans="1:11" ht="20.95" thickBot="1" x14ac:dyDescent="0.35">
      <c r="A12" s="18">
        <v>10</v>
      </c>
      <c r="B12" s="19">
        <v>0.17</v>
      </c>
      <c r="C12" s="9"/>
      <c r="D12" s="23">
        <v>25</v>
      </c>
      <c r="E12" s="17">
        <v>0.42</v>
      </c>
      <c r="F12" s="9"/>
      <c r="G12" s="22">
        <v>40</v>
      </c>
      <c r="H12" s="19">
        <v>0.67</v>
      </c>
      <c r="I12" s="9"/>
      <c r="J12" s="23">
        <v>55</v>
      </c>
      <c r="K12" s="28">
        <v>0.92</v>
      </c>
    </row>
    <row r="13" spans="1:11" ht="20.95" thickBot="1" x14ac:dyDescent="0.35">
      <c r="A13" s="16">
        <v>11</v>
      </c>
      <c r="B13" s="17">
        <v>0.18</v>
      </c>
      <c r="C13" s="9"/>
      <c r="D13" s="22">
        <v>26</v>
      </c>
      <c r="E13" s="19">
        <v>0.43</v>
      </c>
      <c r="F13" s="9"/>
      <c r="G13" s="23">
        <v>41</v>
      </c>
      <c r="H13" s="17">
        <v>0.68</v>
      </c>
      <c r="I13" s="9"/>
      <c r="J13" s="22">
        <v>56</v>
      </c>
      <c r="K13" s="27">
        <v>0.93</v>
      </c>
    </row>
    <row r="14" spans="1:11" ht="20.95" thickBot="1" x14ac:dyDescent="0.35">
      <c r="A14" s="18">
        <v>12</v>
      </c>
      <c r="B14" s="19">
        <v>0.2</v>
      </c>
      <c r="C14" s="9"/>
      <c r="D14" s="23">
        <v>27</v>
      </c>
      <c r="E14" s="17">
        <v>0.45</v>
      </c>
      <c r="F14" s="9"/>
      <c r="G14" s="22">
        <v>42</v>
      </c>
      <c r="H14" s="19">
        <v>0.7</v>
      </c>
      <c r="I14" s="9"/>
      <c r="J14" s="23">
        <v>57</v>
      </c>
      <c r="K14" s="28">
        <v>0.95</v>
      </c>
    </row>
    <row r="15" spans="1:11" ht="20.95" thickBot="1" x14ac:dyDescent="0.35">
      <c r="A15" s="16">
        <v>13</v>
      </c>
      <c r="B15" s="17">
        <v>0.22</v>
      </c>
      <c r="C15" s="9"/>
      <c r="D15" s="22">
        <v>28</v>
      </c>
      <c r="E15" s="19">
        <v>0.47</v>
      </c>
      <c r="F15" s="9"/>
      <c r="G15" s="23">
        <v>43</v>
      </c>
      <c r="H15" s="17">
        <v>0.72</v>
      </c>
      <c r="I15" s="9"/>
      <c r="J15" s="22">
        <v>58</v>
      </c>
      <c r="K15" s="27">
        <v>0.97</v>
      </c>
    </row>
    <row r="16" spans="1:11" ht="20.95" thickBot="1" x14ac:dyDescent="0.35">
      <c r="A16" s="18">
        <v>14</v>
      </c>
      <c r="B16" s="19">
        <v>0.23</v>
      </c>
      <c r="C16" s="9"/>
      <c r="D16" s="23">
        <v>29</v>
      </c>
      <c r="E16" s="17">
        <v>0.48</v>
      </c>
      <c r="F16" s="9"/>
      <c r="G16" s="22">
        <v>44</v>
      </c>
      <c r="H16" s="19">
        <v>0.73</v>
      </c>
      <c r="I16" s="9"/>
      <c r="J16" s="23">
        <v>59</v>
      </c>
      <c r="K16" s="28">
        <v>0.98</v>
      </c>
    </row>
    <row r="17" spans="1:11" ht="20.95" thickBot="1" x14ac:dyDescent="0.35">
      <c r="A17" s="20">
        <v>15</v>
      </c>
      <c r="B17" s="21">
        <v>0.25</v>
      </c>
      <c r="C17" s="10"/>
      <c r="D17" s="24">
        <v>30</v>
      </c>
      <c r="E17" s="25">
        <v>0.5</v>
      </c>
      <c r="F17" s="10"/>
      <c r="G17" s="26">
        <v>45</v>
      </c>
      <c r="H17" s="21">
        <v>0.75</v>
      </c>
      <c r="I17" s="10"/>
      <c r="J17" s="24">
        <v>60</v>
      </c>
      <c r="K17" s="29">
        <v>1</v>
      </c>
    </row>
    <row r="18" spans="1:11" ht="14.55" thickTop="1" x14ac:dyDescent="0.3"/>
  </sheetData>
  <sheetProtection algorithmName="SHA-512" hashValue="HevUwh/G/kZRYQBct7FLVA0GSxH6nQSfx3E/4YmfrrdXxUmzb0JyljLq0IIFtj7BSUUeVZJMjPvoEdcafN3UgQ==" saltValue="HEXYJ/50FrzfoMW7wF4CTA==" spinCount="100000" sheet="1" objects="1" scenarios="1" selectLockedCells="1" selectUnlockedCells="1"/>
  <mergeCells count="1">
    <mergeCell ref="A1:K1"/>
  </mergeCells>
  <pageMargins left="0.7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
  <sheetViews>
    <sheetView workbookViewId="0">
      <pane xSplit="7" ySplit="10" topLeftCell="H11" activePane="bottomRight" state="frozen"/>
      <selection pane="topRight" activeCell="H1" sqref="H1"/>
      <selection pane="bottomLeft" activeCell="A11" sqref="A11"/>
      <selection pane="bottomRight" activeCell="D10" sqref="D10"/>
    </sheetView>
  </sheetViews>
  <sheetFormatPr defaultColWidth="8.8984375" defaultRowHeight="14" x14ac:dyDescent="0.3"/>
  <cols>
    <col min="1" max="1" width="19" style="185" customWidth="1"/>
    <col min="2" max="16384" width="8.8984375" style="185"/>
  </cols>
  <sheetData>
    <row r="1" spans="1:21" ht="41.95" x14ac:dyDescent="0.3">
      <c r="A1" s="235" t="s">
        <v>43</v>
      </c>
      <c r="B1" s="236" t="s">
        <v>44</v>
      </c>
      <c r="C1" s="236" t="s">
        <v>45</v>
      </c>
      <c r="D1" s="357" t="s">
        <v>46</v>
      </c>
      <c r="E1" s="357"/>
      <c r="F1" s="357"/>
      <c r="G1" s="357"/>
      <c r="H1" s="357"/>
      <c r="I1" s="357"/>
      <c r="J1" s="237"/>
      <c r="K1" s="237"/>
      <c r="L1" s="238"/>
      <c r="M1" s="238"/>
      <c r="N1" s="238"/>
      <c r="O1" s="237"/>
      <c r="P1" s="237"/>
      <c r="Q1" s="237"/>
      <c r="R1" s="238"/>
      <c r="S1" s="237"/>
      <c r="T1" s="237"/>
      <c r="U1" s="237"/>
    </row>
    <row r="2" spans="1:21" x14ac:dyDescent="0.3">
      <c r="A2" s="358" t="s">
        <v>47</v>
      </c>
      <c r="B2" s="359"/>
      <c r="C2" s="360"/>
      <c r="D2" s="239">
        <v>40</v>
      </c>
      <c r="E2" s="239">
        <v>36</v>
      </c>
      <c r="F2" s="239">
        <v>35</v>
      </c>
      <c r="G2" s="239">
        <v>32</v>
      </c>
      <c r="H2" s="239">
        <v>30</v>
      </c>
      <c r="I2" s="239">
        <v>29</v>
      </c>
      <c r="J2" s="239">
        <v>28</v>
      </c>
      <c r="K2" s="239">
        <v>27</v>
      </c>
      <c r="L2" s="239">
        <v>25</v>
      </c>
      <c r="M2" s="239">
        <v>24</v>
      </c>
      <c r="N2" s="239">
        <v>22.5</v>
      </c>
      <c r="O2" s="239">
        <v>20</v>
      </c>
      <c r="P2" s="239">
        <v>16</v>
      </c>
      <c r="Q2" s="239">
        <v>15</v>
      </c>
      <c r="R2" s="239">
        <v>13</v>
      </c>
      <c r="S2" s="239">
        <v>10</v>
      </c>
      <c r="T2" s="239">
        <v>8</v>
      </c>
    </row>
    <row r="3" spans="1:21" x14ac:dyDescent="0.3">
      <c r="A3" s="240" t="s">
        <v>123</v>
      </c>
      <c r="B3" s="241">
        <v>0</v>
      </c>
      <c r="C3" s="241">
        <v>59</v>
      </c>
      <c r="D3" s="242">
        <v>9.33</v>
      </c>
      <c r="E3" s="242">
        <v>8.4</v>
      </c>
      <c r="F3" s="242">
        <v>8.16</v>
      </c>
      <c r="G3" s="242">
        <v>7.46</v>
      </c>
      <c r="H3" s="242">
        <v>7</v>
      </c>
      <c r="I3" s="242">
        <v>6.76</v>
      </c>
      <c r="J3" s="242">
        <v>6.53</v>
      </c>
      <c r="K3" s="242">
        <v>6.3</v>
      </c>
      <c r="L3" s="242">
        <v>5.83</v>
      </c>
      <c r="M3" s="242">
        <v>5.6</v>
      </c>
      <c r="N3" s="242">
        <v>4.7300000000000004</v>
      </c>
      <c r="O3" s="242">
        <v>4.67</v>
      </c>
      <c r="P3" s="242">
        <v>3.73</v>
      </c>
      <c r="Q3" s="242">
        <v>3.5</v>
      </c>
      <c r="R3" s="242">
        <v>3.03</v>
      </c>
      <c r="S3" s="242">
        <v>2.33</v>
      </c>
      <c r="T3" s="242">
        <v>1.87</v>
      </c>
    </row>
    <row r="4" spans="1:21" x14ac:dyDescent="0.3">
      <c r="A4" s="240" t="s">
        <v>124</v>
      </c>
      <c r="B4" s="241">
        <v>59</v>
      </c>
      <c r="C4" s="241">
        <v>119</v>
      </c>
      <c r="D4" s="242">
        <v>11.33</v>
      </c>
      <c r="E4" s="242">
        <v>10.199999999999999</v>
      </c>
      <c r="F4" s="242">
        <v>9.91</v>
      </c>
      <c r="G4" s="242">
        <v>9.06</v>
      </c>
      <c r="H4" s="242">
        <v>8.5</v>
      </c>
      <c r="I4" s="242">
        <v>8.2100000000000009</v>
      </c>
      <c r="J4" s="242">
        <v>7.93</v>
      </c>
      <c r="K4" s="242">
        <v>7.65</v>
      </c>
      <c r="L4" s="242">
        <v>7.08</v>
      </c>
      <c r="M4" s="242">
        <v>6.8</v>
      </c>
      <c r="N4" s="242">
        <v>5.74</v>
      </c>
      <c r="O4" s="242">
        <v>5.67</v>
      </c>
      <c r="P4" s="242">
        <v>4.53</v>
      </c>
      <c r="Q4" s="242">
        <v>4.25</v>
      </c>
      <c r="R4" s="242">
        <v>3.68</v>
      </c>
      <c r="S4" s="242">
        <v>2.83</v>
      </c>
      <c r="T4" s="242">
        <v>2.27</v>
      </c>
    </row>
    <row r="5" spans="1:21" x14ac:dyDescent="0.3">
      <c r="A5" s="240" t="s">
        <v>125</v>
      </c>
      <c r="B5" s="241">
        <v>119</v>
      </c>
      <c r="C5" s="241">
        <v>179</v>
      </c>
      <c r="D5" s="242">
        <v>13.33</v>
      </c>
      <c r="E5" s="242">
        <v>12</v>
      </c>
      <c r="F5" s="242">
        <v>11.66</v>
      </c>
      <c r="G5" s="242">
        <v>10.66</v>
      </c>
      <c r="H5" s="242">
        <v>10</v>
      </c>
      <c r="I5" s="242">
        <v>9.66</v>
      </c>
      <c r="J5" s="242">
        <v>9.33</v>
      </c>
      <c r="K5" s="242">
        <v>9</v>
      </c>
      <c r="L5" s="242">
        <v>8.33</v>
      </c>
      <c r="M5" s="242">
        <v>8</v>
      </c>
      <c r="N5" s="242">
        <v>6.75</v>
      </c>
      <c r="O5" s="242">
        <v>6.67</v>
      </c>
      <c r="P5" s="242">
        <v>5.33</v>
      </c>
      <c r="Q5" s="242">
        <v>5</v>
      </c>
      <c r="R5" s="242">
        <v>4.33</v>
      </c>
      <c r="S5" s="242">
        <v>3.33</v>
      </c>
      <c r="T5" s="242">
        <v>2.67</v>
      </c>
    </row>
    <row r="6" spans="1:21" x14ac:dyDescent="0.3">
      <c r="A6" s="240" t="s">
        <v>126</v>
      </c>
      <c r="B6" s="241">
        <v>179</v>
      </c>
      <c r="C6" s="241">
        <v>239</v>
      </c>
      <c r="D6" s="242">
        <v>15.33</v>
      </c>
      <c r="E6" s="242">
        <v>13.8</v>
      </c>
      <c r="F6" s="242">
        <v>13.41</v>
      </c>
      <c r="G6" s="242">
        <v>12.26</v>
      </c>
      <c r="H6" s="242">
        <v>11.5</v>
      </c>
      <c r="I6" s="242">
        <v>11.11</v>
      </c>
      <c r="J6" s="242">
        <v>10.73</v>
      </c>
      <c r="K6" s="242">
        <v>10.5</v>
      </c>
      <c r="L6" s="242">
        <v>9.58</v>
      </c>
      <c r="M6" s="242">
        <v>9.1999999999999993</v>
      </c>
      <c r="N6" s="242">
        <v>7.76</v>
      </c>
      <c r="O6" s="242">
        <v>7.67</v>
      </c>
      <c r="P6" s="242">
        <v>6.13</v>
      </c>
      <c r="Q6" s="242">
        <v>5.75</v>
      </c>
      <c r="R6" s="242">
        <v>4.9800000000000004</v>
      </c>
      <c r="S6" s="242">
        <v>3.83</v>
      </c>
      <c r="T6" s="242">
        <v>3.07</v>
      </c>
    </row>
    <row r="7" spans="1:21" x14ac:dyDescent="0.3">
      <c r="A7" s="240" t="s">
        <v>127</v>
      </c>
      <c r="B7" s="241">
        <v>239</v>
      </c>
      <c r="C7" s="241"/>
      <c r="D7" s="242">
        <v>17.329999999999998</v>
      </c>
      <c r="E7" s="242">
        <v>15.6</v>
      </c>
      <c r="F7" s="242">
        <v>15.16</v>
      </c>
      <c r="G7" s="242">
        <v>13.86</v>
      </c>
      <c r="H7" s="242">
        <v>13</v>
      </c>
      <c r="I7" s="242">
        <v>12.56</v>
      </c>
      <c r="J7" s="242">
        <v>12.13</v>
      </c>
      <c r="K7" s="242">
        <v>11.7</v>
      </c>
      <c r="L7" s="242">
        <v>10.83</v>
      </c>
      <c r="M7" s="242">
        <v>10.4</v>
      </c>
      <c r="N7" s="242">
        <v>8.7799999999999994</v>
      </c>
      <c r="O7" s="242">
        <v>8.67</v>
      </c>
      <c r="P7" s="242">
        <v>6.93</v>
      </c>
      <c r="Q7" s="242">
        <v>6.5</v>
      </c>
      <c r="R7" s="242">
        <v>5.63</v>
      </c>
      <c r="S7" s="242">
        <v>4.33</v>
      </c>
      <c r="T7" s="242">
        <v>3.47</v>
      </c>
    </row>
    <row r="8" spans="1:21" x14ac:dyDescent="0.3">
      <c r="A8" s="361" t="s">
        <v>48</v>
      </c>
      <c r="B8" s="362"/>
      <c r="C8" s="363"/>
      <c r="D8" s="243">
        <v>8</v>
      </c>
      <c r="E8" s="243">
        <v>7.2</v>
      </c>
      <c r="F8" s="243">
        <v>7</v>
      </c>
      <c r="G8" s="243">
        <v>6.4</v>
      </c>
      <c r="H8" s="243">
        <v>6</v>
      </c>
      <c r="I8" s="243">
        <v>5.8</v>
      </c>
      <c r="J8" s="243">
        <v>5.6</v>
      </c>
      <c r="K8" s="243">
        <v>5.4</v>
      </c>
      <c r="L8" s="243">
        <v>5</v>
      </c>
      <c r="M8" s="243">
        <v>4.8</v>
      </c>
      <c r="N8" s="243">
        <v>4.05</v>
      </c>
      <c r="O8" s="243">
        <v>4</v>
      </c>
      <c r="P8" s="243">
        <v>3.2</v>
      </c>
      <c r="Q8" s="243">
        <v>3</v>
      </c>
      <c r="R8" s="243">
        <v>2.6</v>
      </c>
      <c r="S8" s="243">
        <v>2</v>
      </c>
      <c r="T8" s="243">
        <v>1.6</v>
      </c>
    </row>
    <row r="9" spans="1:21" x14ac:dyDescent="0.3">
      <c r="A9" s="361" t="s">
        <v>118</v>
      </c>
      <c r="B9" s="362"/>
      <c r="C9" s="363"/>
      <c r="D9" s="243">
        <v>24</v>
      </c>
      <c r="E9" s="243">
        <v>21.6</v>
      </c>
      <c r="F9" s="243">
        <v>21</v>
      </c>
      <c r="G9" s="243">
        <v>19.200000000000003</v>
      </c>
      <c r="H9" s="243">
        <v>18</v>
      </c>
      <c r="I9" s="243">
        <v>17.399999999999999</v>
      </c>
      <c r="J9" s="243">
        <v>16.8</v>
      </c>
      <c r="K9" s="243">
        <v>16.2</v>
      </c>
      <c r="L9" s="243">
        <v>15</v>
      </c>
      <c r="M9" s="243">
        <v>14.399999999999999</v>
      </c>
      <c r="N9" s="243">
        <v>12.15</v>
      </c>
      <c r="O9" s="243">
        <v>12</v>
      </c>
      <c r="P9" s="243">
        <v>9.6000000000000014</v>
      </c>
      <c r="Q9" s="243">
        <v>9</v>
      </c>
      <c r="R9" s="243">
        <v>7.8</v>
      </c>
      <c r="S9" s="243">
        <v>6</v>
      </c>
      <c r="T9" s="243">
        <v>4.8000000000000007</v>
      </c>
    </row>
    <row r="10" spans="1:21" x14ac:dyDescent="0.3">
      <c r="A10" s="361" t="s">
        <v>49</v>
      </c>
      <c r="B10" s="362"/>
      <c r="C10" s="363"/>
      <c r="D10" s="243">
        <v>8</v>
      </c>
      <c r="E10" s="243">
        <v>7.2</v>
      </c>
      <c r="F10" s="243">
        <v>7</v>
      </c>
      <c r="G10" s="243">
        <v>6.4</v>
      </c>
      <c r="H10" s="243">
        <v>6</v>
      </c>
      <c r="I10" s="243">
        <v>5.8</v>
      </c>
      <c r="J10" s="243">
        <v>5.6</v>
      </c>
      <c r="K10" s="243">
        <v>5.4</v>
      </c>
      <c r="L10" s="243">
        <v>5</v>
      </c>
      <c r="M10" s="243">
        <v>4.8</v>
      </c>
      <c r="N10" s="243">
        <v>4.05</v>
      </c>
      <c r="O10" s="243">
        <v>4</v>
      </c>
      <c r="P10" s="243">
        <v>3.2</v>
      </c>
      <c r="Q10" s="243">
        <v>3</v>
      </c>
      <c r="R10" s="243">
        <v>2.6</v>
      </c>
      <c r="S10" s="243">
        <v>2</v>
      </c>
      <c r="T10" s="243">
        <v>1.6</v>
      </c>
    </row>
  </sheetData>
  <sheetProtection algorithmName="SHA-512" hashValue="i80hiUENUWA9JfveVzHpLhaHhewbJ2VI1km0m8ihKP3OmJ50mbrH8DGRsn5aZW5iZb8x8vfi06XceMPKVrdBsQ==" saltValue="Bk4xpQR43eN8UvQi/bPasA==" spinCount="100000" sheet="1" selectLockedCells="1" selectUnlockedCells="1"/>
  <mergeCells count="5">
    <mergeCell ref="D1:I1"/>
    <mergeCell ref="A2:C2"/>
    <mergeCell ref="A8:C8"/>
    <mergeCell ref="A9:C9"/>
    <mergeCell ref="A10:C1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2" width="8.8984375" style="185"/>
    <col min="3" max="3" width="8.8984375" style="185" customWidth="1"/>
    <col min="4" max="6" width="8.8984375" style="185"/>
    <col min="7" max="7" width="8" style="185" customWidth="1"/>
    <col min="8" max="8" width="8.296875" style="185" bestFit="1" customWidth="1"/>
    <col min="9" max="14" width="8.8984375" style="185"/>
    <col min="15" max="15" width="12.296875" style="185" customWidth="1"/>
    <col min="16" max="16384" width="8.8984375" style="185"/>
  </cols>
  <sheetData>
    <row r="1" spans="1:17" x14ac:dyDescent="0.3">
      <c r="A1" s="402" t="s">
        <v>3</v>
      </c>
      <c r="B1" s="403"/>
      <c r="C1" s="404"/>
      <c r="D1" s="364" t="s">
        <v>4</v>
      </c>
      <c r="E1" s="365"/>
      <c r="F1" s="365"/>
      <c r="G1" s="365"/>
      <c r="H1" s="365"/>
      <c r="I1" s="365"/>
      <c r="J1" s="365"/>
      <c r="K1" s="365"/>
      <c r="L1" s="366"/>
      <c r="M1" s="367"/>
      <c r="N1" s="386" t="s">
        <v>109</v>
      </c>
      <c r="O1" s="387"/>
    </row>
    <row r="2" spans="1:17" x14ac:dyDescent="0.3">
      <c r="A2" s="405" t="s">
        <v>5</v>
      </c>
      <c r="B2" s="406"/>
      <c r="C2" s="407"/>
      <c r="D2" s="368" t="s">
        <v>6</v>
      </c>
      <c r="E2" s="369"/>
      <c r="F2" s="369"/>
      <c r="G2" s="369"/>
      <c r="H2" s="369"/>
      <c r="I2" s="369"/>
      <c r="J2" s="369"/>
      <c r="K2" s="369"/>
      <c r="L2" s="370"/>
      <c r="M2" s="371"/>
      <c r="N2" s="388"/>
      <c r="O2" s="389"/>
    </row>
    <row r="3" spans="1:17" x14ac:dyDescent="0.3">
      <c r="A3" s="390" t="s">
        <v>121</v>
      </c>
      <c r="B3" s="391"/>
      <c r="C3" s="391"/>
      <c r="D3" s="391"/>
      <c r="E3" s="391"/>
      <c r="F3" s="391"/>
      <c r="G3" s="391"/>
      <c r="H3" s="391"/>
      <c r="I3" s="392"/>
      <c r="J3" s="393" t="s">
        <v>122</v>
      </c>
      <c r="K3" s="401"/>
      <c r="L3" s="394"/>
      <c r="M3" s="393" t="s">
        <v>7</v>
      </c>
      <c r="N3" s="394"/>
      <c r="O3" s="262" t="s">
        <v>8</v>
      </c>
    </row>
    <row r="4" spans="1:17" ht="15.05" x14ac:dyDescent="0.3">
      <c r="A4" s="395" t="s">
        <v>52</v>
      </c>
      <c r="B4" s="396"/>
      <c r="C4" s="396"/>
      <c r="D4" s="396"/>
      <c r="E4" s="396"/>
      <c r="F4" s="396"/>
      <c r="G4" s="396"/>
      <c r="H4" s="396"/>
      <c r="I4" s="397"/>
      <c r="J4" s="398"/>
      <c r="K4" s="399"/>
      <c r="L4" s="400"/>
      <c r="M4" s="244">
        <v>1</v>
      </c>
      <c r="N4" s="248" t="s">
        <v>82</v>
      </c>
      <c r="O4" s="268">
        <v>2025</v>
      </c>
    </row>
    <row r="5" spans="1:17" ht="15.05" customHeight="1" x14ac:dyDescent="0.3">
      <c r="A5" s="31"/>
      <c r="B5" s="186"/>
      <c r="C5" s="383" t="s">
        <v>110</v>
      </c>
      <c r="D5" s="384"/>
      <c r="E5" s="385"/>
      <c r="F5" s="187"/>
      <c r="G5" s="297"/>
      <c r="H5" s="297"/>
      <c r="I5" s="34"/>
      <c r="J5" s="188"/>
      <c r="K5" s="36"/>
      <c r="L5" s="189"/>
      <c r="M5" s="38" t="s">
        <v>117</v>
      </c>
      <c r="N5" s="39"/>
      <c r="O5" s="40"/>
    </row>
    <row r="6" spans="1:17" ht="18.55" customHeight="1" x14ac:dyDescent="0.3">
      <c r="A6" s="372" t="s">
        <v>141</v>
      </c>
      <c r="B6" s="373"/>
      <c r="C6" s="373"/>
      <c r="D6" s="373"/>
      <c r="E6" s="373"/>
      <c r="F6" s="373"/>
      <c r="G6" s="373"/>
      <c r="H6" s="373"/>
      <c r="I6" s="374"/>
      <c r="J6" s="378" t="s">
        <v>97</v>
      </c>
      <c r="K6" s="378"/>
      <c r="L6" s="378"/>
      <c r="M6" s="378"/>
      <c r="N6" s="378"/>
      <c r="O6" s="379"/>
    </row>
    <row r="7" spans="1:17" x14ac:dyDescent="0.3">
      <c r="A7" s="375"/>
      <c r="B7" s="376"/>
      <c r="C7" s="376"/>
      <c r="D7" s="376"/>
      <c r="E7" s="376"/>
      <c r="F7" s="376"/>
      <c r="G7" s="376"/>
      <c r="H7" s="376"/>
      <c r="I7" s="377"/>
      <c r="J7" s="380"/>
      <c r="K7" s="380"/>
      <c r="L7" s="380"/>
      <c r="M7" s="380"/>
      <c r="N7" s="380"/>
      <c r="O7" s="381"/>
    </row>
    <row r="8" spans="1:17" ht="32.799999999999997" x14ac:dyDescent="0.3">
      <c r="A8" s="259" t="s">
        <v>9</v>
      </c>
      <c r="B8" s="41"/>
      <c r="C8" s="42" t="s">
        <v>78</v>
      </c>
      <c r="D8" s="42" t="s">
        <v>10</v>
      </c>
      <c r="E8" s="42" t="s">
        <v>77</v>
      </c>
      <c r="F8" s="42" t="s">
        <v>11</v>
      </c>
      <c r="G8" s="299" t="s">
        <v>144</v>
      </c>
      <c r="H8" s="299" t="s">
        <v>145</v>
      </c>
      <c r="I8" s="43" t="s">
        <v>12</v>
      </c>
      <c r="J8" s="382"/>
      <c r="K8" s="382"/>
      <c r="L8" s="382"/>
      <c r="M8" s="382"/>
      <c r="N8" s="382"/>
      <c r="O8" s="381"/>
    </row>
    <row r="9" spans="1:17" x14ac:dyDescent="0.3">
      <c r="A9" s="258" t="s">
        <v>79</v>
      </c>
      <c r="B9" s="44"/>
      <c r="C9" s="45">
        <v>0</v>
      </c>
      <c r="D9" s="45">
        <v>0</v>
      </c>
      <c r="E9" s="45">
        <v>0</v>
      </c>
      <c r="F9" s="45">
        <v>0</v>
      </c>
      <c r="G9" s="45">
        <v>0</v>
      </c>
      <c r="H9" s="45">
        <v>0</v>
      </c>
      <c r="I9" s="46"/>
      <c r="J9" s="254" t="s">
        <v>13</v>
      </c>
      <c r="K9" s="408" t="s">
        <v>14</v>
      </c>
      <c r="L9" s="409"/>
      <c r="M9" s="47" t="s">
        <v>15</v>
      </c>
      <c r="N9" s="260" t="s">
        <v>16</v>
      </c>
      <c r="O9" s="48"/>
    </row>
    <row r="10" spans="1:17" x14ac:dyDescent="0.3">
      <c r="A10" s="258" t="s">
        <v>81</v>
      </c>
      <c r="B10" s="44"/>
      <c r="C10" s="45">
        <v>0</v>
      </c>
      <c r="D10" s="45">
        <v>0</v>
      </c>
      <c r="E10" s="190" t="s">
        <v>18</v>
      </c>
      <c r="F10" s="190">
        <v>0</v>
      </c>
      <c r="G10" s="190" t="s">
        <v>18</v>
      </c>
      <c r="H10" s="190" t="s">
        <v>18</v>
      </c>
      <c r="I10" s="191" t="s">
        <v>18</v>
      </c>
      <c r="J10" s="52" t="s">
        <v>19</v>
      </c>
      <c r="K10" s="53" t="s">
        <v>20</v>
      </c>
      <c r="L10" s="53" t="s">
        <v>21</v>
      </c>
      <c r="M10" s="54" t="s">
        <v>19</v>
      </c>
      <c r="N10" s="255" t="s">
        <v>22</v>
      </c>
      <c r="O10" s="55" t="s">
        <v>23</v>
      </c>
    </row>
    <row r="11" spans="1:17" x14ac:dyDescent="0.3">
      <c r="A11" s="258" t="s">
        <v>80</v>
      </c>
      <c r="B11" s="44"/>
      <c r="C11" s="271">
        <f>C9-C10</f>
        <v>0</v>
      </c>
      <c r="D11" s="271">
        <f>D9+D10</f>
        <v>0</v>
      </c>
      <c r="E11" s="271">
        <f>E9</f>
        <v>0</v>
      </c>
      <c r="F11" s="271">
        <f>F9-F10</f>
        <v>0</v>
      </c>
      <c r="G11" s="271">
        <f>G9</f>
        <v>0</v>
      </c>
      <c r="H11" s="271">
        <f>H9</f>
        <v>0</v>
      </c>
      <c r="I11" s="272">
        <f>I9</f>
        <v>0</v>
      </c>
      <c r="J11" s="415" t="s">
        <v>70</v>
      </c>
      <c r="K11" s="415"/>
      <c r="L11" s="415"/>
      <c r="M11" s="409"/>
      <c r="N11" s="257" t="s">
        <v>69</v>
      </c>
      <c r="O11" s="192"/>
      <c r="P11" s="193"/>
    </row>
    <row r="12" spans="1:17" x14ac:dyDescent="0.3">
      <c r="A12" s="63" t="s">
        <v>24</v>
      </c>
      <c r="B12" s="256" t="s">
        <v>25</v>
      </c>
      <c r="C12" s="194"/>
      <c r="D12" s="195"/>
      <c r="E12" s="196"/>
      <c r="F12" s="197"/>
      <c r="G12" s="131"/>
      <c r="H12" s="131"/>
      <c r="I12" s="148"/>
      <c r="J12" s="206">
        <v>0.33333333333333331</v>
      </c>
      <c r="K12" s="207">
        <v>0.5</v>
      </c>
      <c r="L12" s="207">
        <v>0.54166666666666663</v>
      </c>
      <c r="M12" s="207">
        <v>0.70833333333333337</v>
      </c>
      <c r="N12" s="208">
        <v>8</v>
      </c>
      <c r="O12" s="209" t="s">
        <v>120</v>
      </c>
    </row>
    <row r="13" spans="1:17" x14ac:dyDescent="0.3">
      <c r="A13" s="130" t="s">
        <v>26</v>
      </c>
      <c r="B13" s="274">
        <v>30</v>
      </c>
      <c r="C13" s="65" t="s">
        <v>193</v>
      </c>
      <c r="D13" s="131"/>
      <c r="E13" s="131"/>
      <c r="F13" s="131"/>
      <c r="G13" s="131"/>
      <c r="H13" s="131"/>
      <c r="I13" s="132" t="s">
        <v>17</v>
      </c>
      <c r="J13" s="37"/>
      <c r="K13" s="229"/>
      <c r="L13" s="229"/>
      <c r="M13" s="229"/>
      <c r="N13" s="280">
        <f t="shared" ref="N13" si="0">ROUND(((M13-J13-(L13-K13))*24),2)</f>
        <v>0</v>
      </c>
      <c r="O13" s="111" t="s">
        <v>195</v>
      </c>
    </row>
    <row r="14" spans="1:17" x14ac:dyDescent="0.3">
      <c r="A14" s="130" t="s">
        <v>27</v>
      </c>
      <c r="B14" s="274">
        <v>31</v>
      </c>
      <c r="C14" s="65" t="s">
        <v>194</v>
      </c>
      <c r="D14" s="131"/>
      <c r="E14" s="131"/>
      <c r="F14" s="131"/>
      <c r="G14" s="131"/>
      <c r="H14" s="131"/>
      <c r="I14" s="132"/>
      <c r="J14" s="37"/>
      <c r="K14" s="229"/>
      <c r="L14" s="229"/>
      <c r="M14" s="229"/>
      <c r="N14" s="280">
        <f t="shared" ref="N14:N51" si="1">ROUND(((M14-J14-(L14-K14))*24),2)</f>
        <v>0</v>
      </c>
      <c r="O14" s="111" t="s">
        <v>196</v>
      </c>
    </row>
    <row r="15" spans="1:17" x14ac:dyDescent="0.3">
      <c r="A15" s="125" t="s">
        <v>28</v>
      </c>
      <c r="B15" s="276">
        <f t="shared" ref="B15:B17" si="2">IF(B16=" "," ",IF(DAY(B16)=1," ",B16-1))</f>
        <v>1</v>
      </c>
      <c r="C15" s="125"/>
      <c r="D15" s="125"/>
      <c r="E15" s="125"/>
      <c r="F15" s="125"/>
      <c r="G15" s="125"/>
      <c r="H15" s="125"/>
      <c r="I15" s="126" t="s">
        <v>50</v>
      </c>
      <c r="J15" s="125"/>
      <c r="K15" s="125"/>
      <c r="L15" s="125"/>
      <c r="M15" s="125"/>
      <c r="N15" s="278">
        <f t="shared" si="1"/>
        <v>0</v>
      </c>
      <c r="O15" s="129" t="s">
        <v>51</v>
      </c>
      <c r="Q15" s="112"/>
    </row>
    <row r="16" spans="1:17" x14ac:dyDescent="0.3">
      <c r="A16" s="130" t="s">
        <v>29</v>
      </c>
      <c r="B16" s="274">
        <f t="shared" si="2"/>
        <v>2</v>
      </c>
      <c r="C16" s="296"/>
      <c r="D16" s="45"/>
      <c r="E16" s="131"/>
      <c r="F16" s="131"/>
      <c r="G16" s="131"/>
      <c r="H16" s="131"/>
      <c r="I16" s="132"/>
      <c r="J16" s="105"/>
      <c r="K16" s="103"/>
      <c r="L16" s="103"/>
      <c r="M16" s="103"/>
      <c r="N16" s="280">
        <f t="shared" si="1"/>
        <v>0</v>
      </c>
      <c r="O16" s="112"/>
    </row>
    <row r="17" spans="1:19" x14ac:dyDescent="0.3">
      <c r="A17" s="130" t="s">
        <v>30</v>
      </c>
      <c r="B17" s="274">
        <f t="shared" si="2"/>
        <v>3</v>
      </c>
      <c r="C17" s="296"/>
      <c r="D17" s="45"/>
      <c r="E17" s="131"/>
      <c r="F17" s="131"/>
      <c r="G17" s="131"/>
      <c r="H17" s="131"/>
      <c r="I17" s="132" t="s">
        <v>17</v>
      </c>
      <c r="J17" s="105"/>
      <c r="K17" s="103"/>
      <c r="L17" s="103"/>
      <c r="M17" s="103"/>
      <c r="N17" s="280">
        <f t="shared" si="1"/>
        <v>0</v>
      </c>
      <c r="O17" s="112" t="s">
        <v>17</v>
      </c>
    </row>
    <row r="18" spans="1:19" ht="14.55" thickBot="1" x14ac:dyDescent="0.35">
      <c r="A18" s="69" t="s">
        <v>31</v>
      </c>
      <c r="B18" s="273">
        <f>IF(B19=" "," ",IF(DAY(B19)=1," ",B19-1))</f>
        <v>4</v>
      </c>
      <c r="C18" s="70"/>
      <c r="D18" s="70"/>
      <c r="E18" s="70"/>
      <c r="F18" s="70"/>
      <c r="G18" s="70"/>
      <c r="H18" s="70"/>
      <c r="I18" s="71"/>
      <c r="J18" s="72"/>
      <c r="K18" s="73"/>
      <c r="L18" s="73"/>
      <c r="M18" s="73"/>
      <c r="N18" s="281">
        <f t="shared" si="1"/>
        <v>0</v>
      </c>
      <c r="O18" s="193"/>
    </row>
    <row r="19" spans="1:19" ht="14.55" thickBot="1" x14ac:dyDescent="0.35">
      <c r="A19" s="69" t="s">
        <v>32</v>
      </c>
      <c r="B19" s="273">
        <f>IF(B21=" "," ",IF(DAY(B21)=1," ",B21-1))</f>
        <v>5</v>
      </c>
      <c r="C19" s="70"/>
      <c r="D19" s="70"/>
      <c r="E19" s="70"/>
      <c r="F19" s="70"/>
      <c r="G19" s="70"/>
      <c r="H19" s="70"/>
      <c r="I19" s="71"/>
      <c r="J19" s="198"/>
      <c r="K19" s="199"/>
      <c r="L19" s="199"/>
      <c r="M19" s="199"/>
      <c r="N19" s="282">
        <f t="shared" si="1"/>
        <v>0</v>
      </c>
      <c r="O19" s="261" t="s">
        <v>71</v>
      </c>
      <c r="S19" s="193"/>
    </row>
    <row r="20" spans="1:19" ht="14.55" thickBot="1" x14ac:dyDescent="0.35">
      <c r="A20" s="77"/>
      <c r="B20" s="78"/>
      <c r="C20" s="79"/>
      <c r="D20" s="79"/>
      <c r="E20" s="79"/>
      <c r="F20" s="79"/>
      <c r="G20" s="79"/>
      <c r="H20" s="79"/>
      <c r="I20" s="80"/>
      <c r="J20" s="81"/>
      <c r="K20" s="82"/>
      <c r="L20" s="82"/>
      <c r="M20" s="263" t="s">
        <v>132</v>
      </c>
      <c r="N20" s="283">
        <f>SUM(N13:N19)</f>
        <v>0</v>
      </c>
      <c r="O20" s="277">
        <f>J4-D53</f>
        <v>0</v>
      </c>
    </row>
    <row r="21" spans="1:19" x14ac:dyDescent="0.3">
      <c r="A21" s="64" t="s">
        <v>26</v>
      </c>
      <c r="B21" s="274">
        <f t="shared" ref="B21:B26" si="3">B22-1</f>
        <v>6</v>
      </c>
      <c r="C21" s="45"/>
      <c r="D21" s="45"/>
      <c r="E21" s="45"/>
      <c r="F21" s="45"/>
      <c r="G21" s="131"/>
      <c r="H21" s="131"/>
      <c r="I21" s="61"/>
      <c r="J21" s="105"/>
      <c r="K21" s="103"/>
      <c r="L21" s="103"/>
      <c r="M21" s="66"/>
      <c r="N21" s="279">
        <f t="shared" si="1"/>
        <v>0</v>
      </c>
      <c r="O21" s="67"/>
    </row>
    <row r="22" spans="1:19" x14ac:dyDescent="0.3">
      <c r="A22" s="64" t="s">
        <v>27</v>
      </c>
      <c r="B22" s="274">
        <f t="shared" si="3"/>
        <v>7</v>
      </c>
      <c r="C22" s="45"/>
      <c r="D22" s="45" t="s">
        <v>17</v>
      </c>
      <c r="E22" s="45"/>
      <c r="F22" s="45"/>
      <c r="G22" s="131"/>
      <c r="H22" s="131"/>
      <c r="I22" s="61"/>
      <c r="J22" s="68"/>
      <c r="K22" s="66"/>
      <c r="L22" s="66"/>
      <c r="M22" s="66"/>
      <c r="N22" s="284">
        <f t="shared" si="1"/>
        <v>0</v>
      </c>
      <c r="O22" s="67"/>
    </row>
    <row r="23" spans="1:19" x14ac:dyDescent="0.3">
      <c r="A23" s="64" t="s">
        <v>28</v>
      </c>
      <c r="B23" s="274">
        <f t="shared" si="3"/>
        <v>8</v>
      </c>
      <c r="C23" s="45"/>
      <c r="D23" s="45"/>
      <c r="E23" s="45"/>
      <c r="F23" s="45"/>
      <c r="G23" s="131" t="s">
        <v>17</v>
      </c>
      <c r="H23" s="131"/>
      <c r="I23" s="61"/>
      <c r="J23" s="68"/>
      <c r="K23" s="66"/>
      <c r="L23" s="66"/>
      <c r="M23" s="66"/>
      <c r="N23" s="284">
        <f t="shared" si="1"/>
        <v>0</v>
      </c>
      <c r="O23" s="67"/>
    </row>
    <row r="24" spans="1:19" x14ac:dyDescent="0.3">
      <c r="A24" s="64" t="s">
        <v>29</v>
      </c>
      <c r="B24" s="274">
        <f t="shared" si="3"/>
        <v>9</v>
      </c>
      <c r="C24" s="45"/>
      <c r="D24" s="45"/>
      <c r="E24" s="45"/>
      <c r="F24" s="45"/>
      <c r="G24" s="131"/>
      <c r="H24" s="131"/>
      <c r="I24" s="61"/>
      <c r="J24" s="68"/>
      <c r="K24" s="66"/>
      <c r="L24" s="66"/>
      <c r="M24" s="66"/>
      <c r="N24" s="284">
        <f t="shared" si="1"/>
        <v>0</v>
      </c>
      <c r="O24" s="67"/>
      <c r="P24" s="201"/>
    </row>
    <row r="25" spans="1:19" x14ac:dyDescent="0.3">
      <c r="A25" s="64" t="s">
        <v>30</v>
      </c>
      <c r="B25" s="274">
        <f t="shared" si="3"/>
        <v>10</v>
      </c>
      <c r="C25" s="45"/>
      <c r="D25" s="45"/>
      <c r="E25" s="45"/>
      <c r="F25" s="45"/>
      <c r="G25" s="131"/>
      <c r="H25" s="131"/>
      <c r="I25" s="61"/>
      <c r="J25" s="68"/>
      <c r="K25" s="66"/>
      <c r="L25" s="66"/>
      <c r="M25" s="66"/>
      <c r="N25" s="284">
        <f t="shared" si="1"/>
        <v>0</v>
      </c>
      <c r="O25" s="67"/>
    </row>
    <row r="26" spans="1:19" ht="14.55" thickBot="1" x14ac:dyDescent="0.35">
      <c r="A26" s="69" t="s">
        <v>31</v>
      </c>
      <c r="B26" s="273">
        <f t="shared" si="3"/>
        <v>11</v>
      </c>
      <c r="C26" s="70"/>
      <c r="D26" s="70"/>
      <c r="E26" s="70"/>
      <c r="F26" s="70"/>
      <c r="G26" s="70"/>
      <c r="H26" s="70"/>
      <c r="I26" s="71"/>
      <c r="J26" s="72"/>
      <c r="K26" s="73"/>
      <c r="L26" s="73"/>
      <c r="M26" s="73"/>
      <c r="N26" s="285">
        <f t="shared" si="1"/>
        <v>0</v>
      </c>
      <c r="O26" s="67"/>
    </row>
    <row r="27" spans="1:19" ht="14.55" thickBot="1" x14ac:dyDescent="0.35">
      <c r="A27" s="69" t="s">
        <v>32</v>
      </c>
      <c r="B27" s="273">
        <f>B29-1</f>
        <v>12</v>
      </c>
      <c r="C27" s="70"/>
      <c r="D27" s="70"/>
      <c r="E27" s="70"/>
      <c r="F27" s="70"/>
      <c r="G27" s="70"/>
      <c r="H27" s="70"/>
      <c r="I27" s="71"/>
      <c r="J27" s="198"/>
      <c r="K27" s="199"/>
      <c r="L27" s="199"/>
      <c r="M27" s="199"/>
      <c r="N27" s="282">
        <f t="shared" si="1"/>
        <v>0</v>
      </c>
      <c r="O27" s="200" t="s">
        <v>71</v>
      </c>
    </row>
    <row r="28" spans="1:19" ht="14.55" thickBot="1" x14ac:dyDescent="0.35">
      <c r="A28" s="77"/>
      <c r="B28" s="78"/>
      <c r="C28" s="78"/>
      <c r="D28" s="78"/>
      <c r="E28" s="78"/>
      <c r="F28" s="78"/>
      <c r="G28" s="78"/>
      <c r="H28" s="78"/>
      <c r="I28" s="202"/>
      <c r="J28" s="81"/>
      <c r="K28" s="82"/>
      <c r="L28" s="82"/>
      <c r="M28" s="263" t="s">
        <v>132</v>
      </c>
      <c r="N28" s="286">
        <f>SUM(N21:N27)</f>
        <v>0</v>
      </c>
      <c r="O28" s="275">
        <f>J4</f>
        <v>0</v>
      </c>
    </row>
    <row r="29" spans="1:19" x14ac:dyDescent="0.3">
      <c r="A29" s="64" t="s">
        <v>26</v>
      </c>
      <c r="B29" s="274">
        <f t="shared" ref="B29:B34" si="4">B30-1</f>
        <v>13</v>
      </c>
      <c r="C29" s="45"/>
      <c r="D29" s="45"/>
      <c r="E29" s="45"/>
      <c r="F29" s="45"/>
      <c r="G29" s="131"/>
      <c r="H29" s="131"/>
      <c r="I29" s="61" t="s">
        <v>17</v>
      </c>
      <c r="J29" s="105"/>
      <c r="K29" s="66"/>
      <c r="L29" s="66"/>
      <c r="M29" s="103"/>
      <c r="N29" s="284">
        <f t="shared" si="1"/>
        <v>0</v>
      </c>
      <c r="O29" s="67" t="s">
        <v>17</v>
      </c>
    </row>
    <row r="30" spans="1:19" x14ac:dyDescent="0.3">
      <c r="A30" s="64" t="s">
        <v>27</v>
      </c>
      <c r="B30" s="274">
        <f t="shared" si="4"/>
        <v>14</v>
      </c>
      <c r="C30" s="45"/>
      <c r="D30" s="45"/>
      <c r="E30" s="45"/>
      <c r="F30" s="45"/>
      <c r="G30" s="131"/>
      <c r="H30" s="131"/>
      <c r="I30" s="61"/>
      <c r="J30" s="105"/>
      <c r="K30" s="66"/>
      <c r="L30" s="66"/>
      <c r="M30" s="103"/>
      <c r="N30" s="284">
        <f t="shared" si="1"/>
        <v>0</v>
      </c>
      <c r="O30" s="67"/>
    </row>
    <row r="31" spans="1:19" x14ac:dyDescent="0.3">
      <c r="A31" s="64" t="s">
        <v>28</v>
      </c>
      <c r="B31" s="274">
        <f t="shared" si="4"/>
        <v>15</v>
      </c>
      <c r="C31" s="45"/>
      <c r="D31" s="45"/>
      <c r="E31" s="45"/>
      <c r="F31" s="45"/>
      <c r="G31" s="131"/>
      <c r="H31" s="131"/>
      <c r="I31" s="61"/>
      <c r="J31" s="105"/>
      <c r="K31" s="66"/>
      <c r="L31" s="66"/>
      <c r="M31" s="103"/>
      <c r="N31" s="284">
        <f t="shared" si="1"/>
        <v>0</v>
      </c>
      <c r="O31" s="67"/>
    </row>
    <row r="32" spans="1:19" x14ac:dyDescent="0.3">
      <c r="A32" s="64" t="s">
        <v>29</v>
      </c>
      <c r="B32" s="274">
        <f t="shared" si="4"/>
        <v>16</v>
      </c>
      <c r="C32" s="45"/>
      <c r="D32" s="45"/>
      <c r="E32" s="45"/>
      <c r="F32" s="45"/>
      <c r="G32" s="131"/>
      <c r="H32" s="131"/>
      <c r="I32" s="61"/>
      <c r="J32" s="105"/>
      <c r="K32" s="66"/>
      <c r="L32" s="66"/>
      <c r="M32" s="103"/>
      <c r="N32" s="284">
        <f t="shared" si="1"/>
        <v>0</v>
      </c>
      <c r="O32" s="67"/>
    </row>
    <row r="33" spans="1:15" x14ac:dyDescent="0.3">
      <c r="A33" s="64" t="s">
        <v>30</v>
      </c>
      <c r="B33" s="274">
        <f t="shared" si="4"/>
        <v>17</v>
      </c>
      <c r="C33" s="45"/>
      <c r="D33" s="45"/>
      <c r="E33" s="45"/>
      <c r="F33" s="45"/>
      <c r="G33" s="131"/>
      <c r="H33" s="131"/>
      <c r="I33" s="61"/>
      <c r="J33" s="105"/>
      <c r="K33" s="66"/>
      <c r="L33" s="66"/>
      <c r="M33" s="103"/>
      <c r="N33" s="284">
        <f t="shared" si="1"/>
        <v>0</v>
      </c>
      <c r="O33" s="67"/>
    </row>
    <row r="34" spans="1:15" ht="14.55" thickBot="1" x14ac:dyDescent="0.35">
      <c r="A34" s="69" t="s">
        <v>31</v>
      </c>
      <c r="B34" s="273">
        <f t="shared" si="4"/>
        <v>18</v>
      </c>
      <c r="C34" s="70"/>
      <c r="D34" s="70"/>
      <c r="E34" s="70"/>
      <c r="F34" s="70"/>
      <c r="G34" s="70"/>
      <c r="H34" s="70"/>
      <c r="I34" s="71"/>
      <c r="J34" s="72"/>
      <c r="K34" s="73"/>
      <c r="L34" s="73"/>
      <c r="M34" s="73"/>
      <c r="N34" s="285">
        <f t="shared" si="1"/>
        <v>0</v>
      </c>
      <c r="O34" s="67"/>
    </row>
    <row r="35" spans="1:15" ht="14.55" thickBot="1" x14ac:dyDescent="0.35">
      <c r="A35" s="69" t="s">
        <v>32</v>
      </c>
      <c r="B35" s="273">
        <f>B37-1</f>
        <v>19</v>
      </c>
      <c r="C35" s="70"/>
      <c r="D35" s="70"/>
      <c r="E35" s="70"/>
      <c r="F35" s="70"/>
      <c r="G35" s="70"/>
      <c r="H35" s="70"/>
      <c r="I35" s="71"/>
      <c r="J35" s="198"/>
      <c r="K35" s="199"/>
      <c r="L35" s="199"/>
      <c r="M35" s="199"/>
      <c r="N35" s="282">
        <f t="shared" si="1"/>
        <v>0</v>
      </c>
      <c r="O35" s="200" t="s">
        <v>71</v>
      </c>
    </row>
    <row r="36" spans="1:15" ht="14.55" thickBot="1" x14ac:dyDescent="0.35">
      <c r="A36" s="77"/>
      <c r="B36" s="78"/>
      <c r="C36" s="78"/>
      <c r="D36" s="78"/>
      <c r="E36" s="78"/>
      <c r="F36" s="78"/>
      <c r="G36" s="78"/>
      <c r="H36" s="78"/>
      <c r="I36" s="202"/>
      <c r="J36" s="81"/>
      <c r="K36" s="82"/>
      <c r="L36" s="82"/>
      <c r="M36" s="263" t="s">
        <v>132</v>
      </c>
      <c r="N36" s="286">
        <f>SUM(N29:N35)</f>
        <v>0</v>
      </c>
      <c r="O36" s="277">
        <f>J4</f>
        <v>0</v>
      </c>
    </row>
    <row r="37" spans="1:15" x14ac:dyDescent="0.3">
      <c r="A37" s="124" t="s">
        <v>26</v>
      </c>
      <c r="B37" s="276">
        <f t="shared" ref="B37:B42" si="5">B38-1</f>
        <v>20</v>
      </c>
      <c r="C37" s="125"/>
      <c r="D37" s="125"/>
      <c r="E37" s="125"/>
      <c r="F37" s="125"/>
      <c r="G37" s="125"/>
      <c r="H37" s="125"/>
      <c r="I37" s="126" t="s">
        <v>50</v>
      </c>
      <c r="J37" s="203"/>
      <c r="K37" s="204"/>
      <c r="L37" s="204"/>
      <c r="M37" s="204"/>
      <c r="N37" s="278">
        <f t="shared" si="1"/>
        <v>0</v>
      </c>
      <c r="O37" s="129" t="s">
        <v>51</v>
      </c>
    </row>
    <row r="38" spans="1:15" x14ac:dyDescent="0.3">
      <c r="A38" s="64" t="s">
        <v>27</v>
      </c>
      <c r="B38" s="274">
        <f t="shared" si="5"/>
        <v>21</v>
      </c>
      <c r="C38" s="45"/>
      <c r="D38" s="45"/>
      <c r="E38" s="45"/>
      <c r="F38" s="45"/>
      <c r="G38" s="131"/>
      <c r="H38" s="131"/>
      <c r="I38" s="61"/>
      <c r="J38" s="68"/>
      <c r="K38" s="66"/>
      <c r="L38" s="66"/>
      <c r="M38" s="66"/>
      <c r="N38" s="284">
        <f t="shared" si="1"/>
        <v>0</v>
      </c>
      <c r="O38" s="67"/>
    </row>
    <row r="39" spans="1:15" x14ac:dyDescent="0.3">
      <c r="A39" s="64" t="s">
        <v>28</v>
      </c>
      <c r="B39" s="274">
        <f t="shared" si="5"/>
        <v>22</v>
      </c>
      <c r="C39" s="45"/>
      <c r="D39" s="45"/>
      <c r="E39" s="45"/>
      <c r="F39" s="45"/>
      <c r="G39" s="131"/>
      <c r="H39" s="131"/>
      <c r="I39" s="61"/>
      <c r="J39" s="68"/>
      <c r="K39" s="66"/>
      <c r="L39" s="66"/>
      <c r="M39" s="66"/>
      <c r="N39" s="284">
        <f t="shared" si="1"/>
        <v>0</v>
      </c>
      <c r="O39" s="226"/>
    </row>
    <row r="40" spans="1:15" x14ac:dyDescent="0.3">
      <c r="A40" s="64" t="s">
        <v>29</v>
      </c>
      <c r="B40" s="274">
        <f t="shared" si="5"/>
        <v>23</v>
      </c>
      <c r="C40" s="45"/>
      <c r="D40" s="45"/>
      <c r="E40" s="45"/>
      <c r="F40" s="45"/>
      <c r="G40" s="131"/>
      <c r="H40" s="131"/>
      <c r="I40" s="61"/>
      <c r="J40" s="68"/>
      <c r="K40" s="66"/>
      <c r="L40" s="66"/>
      <c r="M40" s="66"/>
      <c r="N40" s="284">
        <f t="shared" si="1"/>
        <v>0</v>
      </c>
      <c r="O40" s="67"/>
    </row>
    <row r="41" spans="1:15" x14ac:dyDescent="0.3">
      <c r="A41" s="64" t="s">
        <v>30</v>
      </c>
      <c r="B41" s="274">
        <f t="shared" si="5"/>
        <v>24</v>
      </c>
      <c r="C41" s="45"/>
      <c r="D41" s="45" t="s">
        <v>17</v>
      </c>
      <c r="E41" s="45"/>
      <c r="F41" s="45"/>
      <c r="G41" s="131"/>
      <c r="H41" s="131"/>
      <c r="I41" s="61"/>
      <c r="J41" s="68"/>
      <c r="K41" s="66"/>
      <c r="L41" s="66"/>
      <c r="M41" s="66"/>
      <c r="N41" s="284">
        <f t="shared" si="1"/>
        <v>0</v>
      </c>
      <c r="O41" s="67"/>
    </row>
    <row r="42" spans="1:15" ht="14.55" thickBot="1" x14ac:dyDescent="0.35">
      <c r="A42" s="69" t="s">
        <v>31</v>
      </c>
      <c r="B42" s="273">
        <f t="shared" si="5"/>
        <v>25</v>
      </c>
      <c r="C42" s="70"/>
      <c r="D42" s="70"/>
      <c r="E42" s="70"/>
      <c r="F42" s="70"/>
      <c r="G42" s="70"/>
      <c r="H42" s="70"/>
      <c r="I42" s="71"/>
      <c r="J42" s="72"/>
      <c r="K42" s="73"/>
      <c r="L42" s="73"/>
      <c r="M42" s="73"/>
      <c r="N42" s="285">
        <f t="shared" si="1"/>
        <v>0</v>
      </c>
      <c r="O42" s="67"/>
    </row>
    <row r="43" spans="1:15" ht="14.55" thickBot="1" x14ac:dyDescent="0.35">
      <c r="A43" s="69" t="s">
        <v>32</v>
      </c>
      <c r="B43" s="273">
        <f>B45-1</f>
        <v>26</v>
      </c>
      <c r="C43" s="70"/>
      <c r="D43" s="70"/>
      <c r="E43" s="70"/>
      <c r="F43" s="70"/>
      <c r="G43" s="70"/>
      <c r="H43" s="70"/>
      <c r="I43" s="71"/>
      <c r="J43" s="198"/>
      <c r="K43" s="199"/>
      <c r="L43" s="199"/>
      <c r="M43" s="199"/>
      <c r="N43" s="282">
        <f t="shared" si="1"/>
        <v>0</v>
      </c>
      <c r="O43" s="200" t="s">
        <v>71</v>
      </c>
    </row>
    <row r="44" spans="1:15" ht="14.55" thickBot="1" x14ac:dyDescent="0.35">
      <c r="A44" s="77"/>
      <c r="B44" s="78"/>
      <c r="C44" s="78"/>
      <c r="D44" s="78"/>
      <c r="E44" s="78"/>
      <c r="F44" s="78"/>
      <c r="G44" s="78"/>
      <c r="H44" s="78"/>
      <c r="I44" s="202"/>
      <c r="J44" s="81"/>
      <c r="K44" s="82"/>
      <c r="L44" s="82"/>
      <c r="M44" s="263" t="s">
        <v>132</v>
      </c>
      <c r="N44" s="287">
        <f>SUM(N37:N43)</f>
        <v>0</v>
      </c>
      <c r="O44" s="288">
        <f>J4-D53</f>
        <v>0</v>
      </c>
    </row>
    <row r="45" spans="1:15" x14ac:dyDescent="0.3">
      <c r="A45" s="64" t="s">
        <v>26</v>
      </c>
      <c r="B45" s="274">
        <v>27</v>
      </c>
      <c r="C45" s="65"/>
      <c r="D45" s="45"/>
      <c r="E45" s="45"/>
      <c r="F45" s="45"/>
      <c r="G45" s="131"/>
      <c r="H45" s="131"/>
      <c r="I45" s="61"/>
      <c r="J45" s="68"/>
      <c r="K45" s="103"/>
      <c r="L45" s="103"/>
      <c r="M45" s="103"/>
      <c r="N45" s="284">
        <f t="shared" si="1"/>
        <v>0</v>
      </c>
      <c r="O45" s="67"/>
    </row>
    <row r="46" spans="1:15" x14ac:dyDescent="0.3">
      <c r="A46" s="64" t="s">
        <v>27</v>
      </c>
      <c r="B46" s="247">
        <v>28</v>
      </c>
      <c r="C46" s="65"/>
      <c r="D46" s="45"/>
      <c r="E46" s="45"/>
      <c r="F46" s="45"/>
      <c r="G46" s="131"/>
      <c r="H46" s="131"/>
      <c r="I46" s="61"/>
      <c r="J46" s="68"/>
      <c r="K46" s="66"/>
      <c r="L46" s="66"/>
      <c r="M46" s="66"/>
      <c r="N46" s="284">
        <f t="shared" si="1"/>
        <v>0</v>
      </c>
      <c r="O46" s="67"/>
    </row>
    <row r="47" spans="1:15" x14ac:dyDescent="0.3">
      <c r="A47" s="64" t="s">
        <v>28</v>
      </c>
      <c r="B47" s="247">
        <v>29</v>
      </c>
      <c r="C47" s="65"/>
      <c r="D47" s="45"/>
      <c r="E47" s="45"/>
      <c r="F47" s="45"/>
      <c r="G47" s="131"/>
      <c r="H47" s="131"/>
      <c r="I47" s="61"/>
      <c r="J47" s="68"/>
      <c r="K47" s="66"/>
      <c r="L47" s="66"/>
      <c r="M47" s="66"/>
      <c r="N47" s="284">
        <f t="shared" si="1"/>
        <v>0</v>
      </c>
      <c r="O47" s="67"/>
    </row>
    <row r="48" spans="1:15" x14ac:dyDescent="0.3">
      <c r="A48" s="64" t="s">
        <v>29</v>
      </c>
      <c r="B48" s="247">
        <v>30</v>
      </c>
      <c r="C48" s="65"/>
      <c r="D48" s="45"/>
      <c r="E48" s="45"/>
      <c r="F48" s="45"/>
      <c r="G48" s="131"/>
      <c r="H48" s="131"/>
      <c r="I48" s="61"/>
      <c r="J48" s="68"/>
      <c r="K48" s="66"/>
      <c r="L48" s="66"/>
      <c r="M48" s="66"/>
      <c r="N48" s="284">
        <f t="shared" si="1"/>
        <v>0</v>
      </c>
      <c r="O48" s="67"/>
    </row>
    <row r="49" spans="1:16" x14ac:dyDescent="0.3">
      <c r="A49" s="64" t="s">
        <v>30</v>
      </c>
      <c r="B49" s="247">
        <v>31</v>
      </c>
      <c r="C49" s="45"/>
      <c r="D49" s="45"/>
      <c r="E49" s="45"/>
      <c r="F49" s="45"/>
      <c r="G49" s="131"/>
      <c r="H49" s="131"/>
      <c r="I49" s="61"/>
      <c r="J49" s="68"/>
      <c r="K49" s="66"/>
      <c r="L49" s="66"/>
      <c r="M49" s="66"/>
      <c r="N49" s="284">
        <f t="shared" si="1"/>
        <v>0</v>
      </c>
      <c r="O49" s="67"/>
    </row>
    <row r="50" spans="1:16" ht="14.55" thickBot="1" x14ac:dyDescent="0.35">
      <c r="A50" s="69" t="s">
        <v>31</v>
      </c>
      <c r="B50" s="270" t="s">
        <v>17</v>
      </c>
      <c r="C50" s="70"/>
      <c r="D50" s="70"/>
      <c r="E50" s="70"/>
      <c r="F50" s="70"/>
      <c r="G50" s="70"/>
      <c r="H50" s="70"/>
      <c r="I50" s="71"/>
      <c r="J50" s="72"/>
      <c r="K50" s="73"/>
      <c r="L50" s="73"/>
      <c r="M50" s="73"/>
      <c r="N50" s="285">
        <f t="shared" si="1"/>
        <v>0</v>
      </c>
      <c r="O50" s="84"/>
    </row>
    <row r="51" spans="1:16" ht="14.55" thickBot="1" x14ac:dyDescent="0.35">
      <c r="A51" s="69" t="s">
        <v>32</v>
      </c>
      <c r="B51" s="269" t="s">
        <v>17</v>
      </c>
      <c r="C51" s="70"/>
      <c r="D51" s="70"/>
      <c r="E51" s="70"/>
      <c r="F51" s="70"/>
      <c r="G51" s="70"/>
      <c r="H51" s="70"/>
      <c r="I51" s="71"/>
      <c r="J51" s="198"/>
      <c r="K51" s="199"/>
      <c r="L51" s="199"/>
      <c r="M51" s="199"/>
      <c r="N51" s="285">
        <f t="shared" si="1"/>
        <v>0</v>
      </c>
      <c r="O51" s="200" t="s">
        <v>71</v>
      </c>
    </row>
    <row r="52" spans="1:16" ht="14.55" thickBot="1" x14ac:dyDescent="0.35">
      <c r="A52" s="85"/>
      <c r="B52" s="86"/>
      <c r="C52" s="410" t="s">
        <v>112</v>
      </c>
      <c r="D52" s="411"/>
      <c r="E52" s="411"/>
      <c r="F52" s="412"/>
      <c r="G52" s="298"/>
      <c r="H52" s="298"/>
      <c r="I52" s="151"/>
      <c r="J52" s="81"/>
      <c r="K52" s="82"/>
      <c r="L52" s="82"/>
      <c r="M52" s="263" t="s">
        <v>132</v>
      </c>
      <c r="N52" s="287">
        <f>SUM(N45:N51)</f>
        <v>0</v>
      </c>
      <c r="O52" s="288">
        <f>J4</f>
        <v>0</v>
      </c>
    </row>
    <row r="53" spans="1:16" ht="14.55" customHeight="1" x14ac:dyDescent="0.3">
      <c r="A53" s="427" t="s">
        <v>34</v>
      </c>
      <c r="B53" s="428"/>
      <c r="C53" s="290"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89" t="b">
        <f>IF(J4=40,"8.00",IF(J4=30,"6.00",IF(J4=20,"4.00",IF(J4=24,"4.8",IF(J4=25,"5.00",IF(J4=10,"2.00",IF(J4=15,"3.00",IF(J4=35,"7.00",IF(J4=29,"5.80",IF(J4=32,"6.40",IF(J4=27,"5.40",IF(J4=13,"2.60",IF(J4=36,"7.20",IF(J4=28,"5.60",IF(J4=22.5,"4.05",IF(J4=16,"3.20",IF(J4=8,"1.60")))))))))))))))))</f>
        <v>0</v>
      </c>
      <c r="E53" s="289" t="b">
        <f>IF(J4=40,"24.00",IF(J4=24,"14.40",IF(J4=25,"15.00",IF(J4=30,"18.00",IF(J4=20,"12.00",IF(J4=10,"6.00",IF(J4=15,"9.00",IF(J4=35,"21.00",IF(J4=29,"17.40",IF(J4=32,"19.20",IF(J4=27,"16.20",IF(J4=13,"7.80",IF(J4=36,"7.00",IF(J4=28,"16.80",IF(J4=22.5,"12.15",IF(J4=16,"9.60",IF(J4=8,"4.80")))))))))))))))))</f>
        <v>0</v>
      </c>
      <c r="F53" s="89">
        <v>0</v>
      </c>
      <c r="G53" s="89">
        <v>0</v>
      </c>
      <c r="H53" s="89">
        <v>0</v>
      </c>
      <c r="I53" s="50">
        <v>0</v>
      </c>
      <c r="J53" s="416" t="s">
        <v>140</v>
      </c>
      <c r="K53" s="417"/>
      <c r="L53" s="417"/>
      <c r="M53" s="417"/>
      <c r="N53" s="417"/>
      <c r="O53" s="418"/>
    </row>
    <row r="54" spans="1:16" x14ac:dyDescent="0.3">
      <c r="A54" s="427" t="s">
        <v>73</v>
      </c>
      <c r="B54" s="428"/>
      <c r="C54" s="291"/>
      <c r="D54" s="91" t="s">
        <v>18</v>
      </c>
      <c r="E54" s="91" t="s">
        <v>18</v>
      </c>
      <c r="F54" s="91" t="s">
        <v>18</v>
      </c>
      <c r="G54" s="91" t="s">
        <v>18</v>
      </c>
      <c r="H54" s="91" t="s">
        <v>18</v>
      </c>
      <c r="I54" s="50" t="s">
        <v>18</v>
      </c>
      <c r="J54" s="419"/>
      <c r="K54" s="420"/>
      <c r="L54" s="420"/>
      <c r="M54" s="420"/>
      <c r="N54" s="420"/>
      <c r="O54" s="421"/>
    </row>
    <row r="55" spans="1:16" x14ac:dyDescent="0.3">
      <c r="A55" s="427" t="s">
        <v>74</v>
      </c>
      <c r="B55" s="428"/>
      <c r="C55" s="271">
        <f>C53+C11+C54</f>
        <v>0</v>
      </c>
      <c r="D55" s="271">
        <f t="shared" ref="D55:I55" si="6">D53+D11</f>
        <v>0</v>
      </c>
      <c r="E55" s="271">
        <f t="shared" si="6"/>
        <v>0</v>
      </c>
      <c r="F55" s="271">
        <f t="shared" si="6"/>
        <v>0</v>
      </c>
      <c r="G55" s="271">
        <f t="shared" si="6"/>
        <v>0</v>
      </c>
      <c r="H55" s="271">
        <f t="shared" si="6"/>
        <v>0</v>
      </c>
      <c r="I55" s="292">
        <f t="shared" si="6"/>
        <v>0</v>
      </c>
      <c r="J55" s="419"/>
      <c r="K55" s="420"/>
      <c r="L55" s="420"/>
      <c r="M55" s="420"/>
      <c r="N55" s="420"/>
      <c r="O55" s="421"/>
    </row>
    <row r="56" spans="1:16" x14ac:dyDescent="0.3">
      <c r="A56" s="425" t="s">
        <v>75</v>
      </c>
      <c r="B56" s="426"/>
      <c r="C56" s="293">
        <f t="shared" ref="C56:I56" si="7">SUM(C15:C49)</f>
        <v>0</v>
      </c>
      <c r="D56" s="293">
        <f t="shared" si="7"/>
        <v>0</v>
      </c>
      <c r="E56" s="293">
        <f t="shared" si="7"/>
        <v>0</v>
      </c>
      <c r="F56" s="293">
        <f t="shared" si="7"/>
        <v>0</v>
      </c>
      <c r="G56" s="293">
        <f t="shared" si="7"/>
        <v>0</v>
      </c>
      <c r="H56" s="293">
        <f t="shared" si="7"/>
        <v>0</v>
      </c>
      <c r="I56" s="293">
        <f t="shared" si="7"/>
        <v>0</v>
      </c>
      <c r="J56" s="419"/>
      <c r="K56" s="420"/>
      <c r="L56" s="420"/>
      <c r="M56" s="420"/>
      <c r="N56" s="420"/>
      <c r="O56" s="421"/>
    </row>
    <row r="57" spans="1:16" x14ac:dyDescent="0.3">
      <c r="A57" s="425" t="s">
        <v>76</v>
      </c>
      <c r="B57" s="426"/>
      <c r="C57" s="271">
        <f>C55-C56</f>
        <v>0</v>
      </c>
      <c r="D57" s="271">
        <f>D55-D56</f>
        <v>0</v>
      </c>
      <c r="E57" s="271">
        <f>E55-E56</f>
        <v>0</v>
      </c>
      <c r="F57" s="271">
        <f>F55-F56</f>
        <v>0</v>
      </c>
      <c r="G57" s="271">
        <f t="shared" ref="G57:H57" si="8">G55-G56</f>
        <v>0</v>
      </c>
      <c r="H57" s="271">
        <f t="shared" si="8"/>
        <v>0</v>
      </c>
      <c r="I57" s="292">
        <f>I55-I56</f>
        <v>0</v>
      </c>
      <c r="J57" s="419"/>
      <c r="K57" s="420"/>
      <c r="L57" s="420"/>
      <c r="M57" s="420"/>
      <c r="N57" s="420"/>
      <c r="O57" s="421"/>
    </row>
    <row r="58" spans="1:16" ht="14.55" thickBot="1" x14ac:dyDescent="0.35">
      <c r="A58" s="429" t="s">
        <v>9</v>
      </c>
      <c r="B58" s="430"/>
      <c r="C58" s="42" t="s">
        <v>78</v>
      </c>
      <c r="D58" s="42" t="s">
        <v>10</v>
      </c>
      <c r="E58" s="42" t="s">
        <v>77</v>
      </c>
      <c r="F58" s="42" t="s">
        <v>11</v>
      </c>
      <c r="G58" s="147" t="s">
        <v>146</v>
      </c>
      <c r="H58" s="147" t="s">
        <v>147</v>
      </c>
      <c r="I58" s="147" t="s">
        <v>12</v>
      </c>
      <c r="J58" s="422"/>
      <c r="K58" s="423"/>
      <c r="L58" s="423"/>
      <c r="M58" s="423"/>
      <c r="N58" s="423"/>
      <c r="O58" s="424"/>
      <c r="P58" s="205"/>
    </row>
    <row r="59" spans="1:16" x14ac:dyDescent="0.3">
      <c r="A59" s="67" t="s">
        <v>25</v>
      </c>
      <c r="B59" s="107"/>
      <c r="C59" s="152" t="s">
        <v>35</v>
      </c>
      <c r="D59" s="138"/>
      <c r="E59" s="138"/>
      <c r="F59" s="138"/>
      <c r="G59" s="138"/>
      <c r="H59" s="138"/>
      <c r="I59" s="138"/>
      <c r="J59" s="264" t="s">
        <v>25</v>
      </c>
      <c r="K59" s="265" t="s">
        <v>36</v>
      </c>
      <c r="L59" s="112"/>
      <c r="M59" s="112"/>
      <c r="N59" s="107"/>
      <c r="O59" s="107"/>
    </row>
    <row r="60" spans="1:16" x14ac:dyDescent="0.3">
      <c r="A60" s="413">
        <f ca="1">NOW()</f>
        <v>45637.498575925929</v>
      </c>
      <c r="B60" s="414"/>
      <c r="C60" s="101"/>
      <c r="D60" s="102"/>
      <c r="E60" s="102"/>
      <c r="F60" s="102"/>
      <c r="G60" s="102"/>
      <c r="H60" s="102"/>
      <c r="I60" s="102"/>
      <c r="J60" s="103"/>
      <c r="K60" s="104"/>
      <c r="L60" s="105"/>
      <c r="M60" s="105"/>
      <c r="N60" s="106"/>
      <c r="O60" s="106"/>
    </row>
    <row r="61" spans="1:16" x14ac:dyDescent="0.3">
      <c r="A61" s="67" t="s">
        <v>37</v>
      </c>
      <c r="B61" s="107"/>
      <c r="C61" s="108"/>
      <c r="D61" s="109" t="s">
        <v>38</v>
      </c>
      <c r="E61" s="108"/>
      <c r="F61" s="108"/>
      <c r="G61" s="108"/>
      <c r="H61" s="108"/>
      <c r="I61" s="110" t="s">
        <v>64</v>
      </c>
      <c r="J61" s="111"/>
      <c r="K61" s="111"/>
      <c r="L61" s="112"/>
      <c r="M61" s="111"/>
      <c r="N61" s="107"/>
      <c r="O61" s="113"/>
    </row>
    <row r="62" spans="1:16" x14ac:dyDescent="0.3">
      <c r="A62" s="67" t="s">
        <v>197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11:M11"/>
    <mergeCell ref="J53:O58"/>
    <mergeCell ref="A56:B56"/>
    <mergeCell ref="A55:B55"/>
    <mergeCell ref="A54:B54"/>
    <mergeCell ref="A53:B53"/>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25" right="0.25" top="0.75" bottom="0.75" header="0.3" footer="0.3"/>
  <pageSetup scale="73" orientation="portrait" r:id="rId1"/>
  <ignoredErrors>
    <ignoredError sqref="N28 N36 N44" formula="1"/>
    <ignoredError sqref="C11:E11 I11 I55 B37:B43 B29:B35 B21:B27 B28 B36 B44 I57 I53 B15 I54 D54:F54 F53 C57:F57 C55:F55 B17:B20" unlockedFormula="1"/>
    <ignoredError sqref="F11"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4.59765625"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4.55" customHeight="1" thickBot="1" x14ac:dyDescent="0.35">
      <c r="A2" s="466" t="s">
        <v>5</v>
      </c>
      <c r="B2" s="467"/>
      <c r="C2" s="468"/>
      <c r="D2" s="435" t="s">
        <v>6</v>
      </c>
      <c r="E2" s="436"/>
      <c r="F2" s="436"/>
      <c r="G2" s="436"/>
      <c r="H2" s="436"/>
      <c r="I2" s="436"/>
      <c r="J2" s="436"/>
      <c r="K2" s="436"/>
      <c r="L2" s="437"/>
      <c r="M2" s="438"/>
      <c r="N2" s="449">
        <f>Jan!N2+1</f>
        <v>1</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59">
        <f>Jan!J4:L4</f>
        <v>0</v>
      </c>
      <c r="K4" s="460"/>
      <c r="L4" s="461"/>
      <c r="M4" s="244">
        <v>2</v>
      </c>
      <c r="N4" s="245" t="s">
        <v>83</v>
      </c>
      <c r="O4" s="222">
        <f>Jan!O4</f>
        <v>2025</v>
      </c>
    </row>
    <row r="5" spans="1:15" ht="13.85" customHeight="1" x14ac:dyDescent="0.25">
      <c r="A5" s="156"/>
      <c r="B5" s="175"/>
      <c r="C5" s="383" t="s">
        <v>110</v>
      </c>
      <c r="D5" s="384"/>
      <c r="E5" s="385"/>
      <c r="F5" s="176"/>
      <c r="G5" s="297"/>
      <c r="H5" s="297"/>
      <c r="I5" s="34"/>
      <c r="J5" s="177"/>
      <c r="K5" s="178"/>
      <c r="L5" s="133"/>
      <c r="M5" s="38" t="s">
        <v>117</v>
      </c>
      <c r="N5" s="179"/>
      <c r="O5" s="40"/>
    </row>
    <row r="6" spans="1:15" ht="14.25" customHeight="1" x14ac:dyDescent="0.25">
      <c r="A6" s="439" t="s">
        <v>142</v>
      </c>
      <c r="B6" s="373"/>
      <c r="C6" s="373"/>
      <c r="D6" s="373"/>
      <c r="E6" s="373"/>
      <c r="F6" s="373"/>
      <c r="G6" s="373"/>
      <c r="H6" s="373"/>
      <c r="I6" s="374"/>
      <c r="J6" s="441" t="s">
        <v>98</v>
      </c>
      <c r="K6" s="441"/>
      <c r="L6" s="441"/>
      <c r="M6" s="441"/>
      <c r="N6" s="441"/>
      <c r="O6" s="442"/>
    </row>
    <row r="7" spans="1:15" ht="16.55" customHeight="1" x14ac:dyDescent="0.25">
      <c r="A7" s="440"/>
      <c r="B7" s="376"/>
      <c r="C7" s="376"/>
      <c r="D7" s="376"/>
      <c r="E7" s="376"/>
      <c r="F7" s="376"/>
      <c r="G7" s="376"/>
      <c r="H7" s="376"/>
      <c r="I7" s="377"/>
      <c r="J7" s="443"/>
      <c r="K7" s="443"/>
      <c r="L7" s="443"/>
      <c r="M7" s="443"/>
      <c r="N7" s="443"/>
      <c r="O7" s="444"/>
    </row>
    <row r="8" spans="1:15" ht="32.25" x14ac:dyDescent="0.25">
      <c r="A8" s="259" t="s">
        <v>9</v>
      </c>
      <c r="B8" s="41"/>
      <c r="C8" s="42" t="s">
        <v>78</v>
      </c>
      <c r="D8" s="42" t="s">
        <v>10</v>
      </c>
      <c r="E8" s="42" t="s">
        <v>77</v>
      </c>
      <c r="F8" s="42" t="s">
        <v>11</v>
      </c>
      <c r="G8" s="299" t="s">
        <v>144</v>
      </c>
      <c r="H8" s="299" t="s">
        <v>145</v>
      </c>
      <c r="I8" s="43" t="s">
        <v>12</v>
      </c>
      <c r="J8" s="445"/>
      <c r="K8" s="445"/>
      <c r="L8" s="445"/>
      <c r="M8" s="445"/>
      <c r="N8" s="445"/>
      <c r="O8" s="446"/>
    </row>
    <row r="9" spans="1:15" ht="13.45" x14ac:dyDescent="0.25">
      <c r="A9" s="258" t="s">
        <v>79</v>
      </c>
      <c r="B9" s="44"/>
      <c r="C9" s="249">
        <f>Jan!C57</f>
        <v>0</v>
      </c>
      <c r="D9" s="249">
        <f>Jan!D57</f>
        <v>0</v>
      </c>
      <c r="E9" s="249">
        <f>Jan!E57</f>
        <v>0</v>
      </c>
      <c r="F9" s="249">
        <f>Jan!F57</f>
        <v>0</v>
      </c>
      <c r="G9" s="249">
        <f>Jan!G57</f>
        <v>0</v>
      </c>
      <c r="H9" s="249">
        <f>Jan!H57</f>
        <v>0</v>
      </c>
      <c r="I9" s="253">
        <f>Jan!I57</f>
        <v>0</v>
      </c>
      <c r="J9" s="254" t="s">
        <v>13</v>
      </c>
      <c r="K9" s="408" t="s">
        <v>14</v>
      </c>
      <c r="L9" s="409"/>
      <c r="M9" s="47" t="s">
        <v>15</v>
      </c>
      <c r="N9" s="260" t="s">
        <v>16</v>
      </c>
      <c r="O9" s="48"/>
    </row>
    <row r="10" spans="1:15" ht="13.45" x14ac:dyDescent="0.25">
      <c r="A10" s="258" t="s">
        <v>81</v>
      </c>
      <c r="B10" s="44"/>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258" t="s">
        <v>80</v>
      </c>
      <c r="B11" s="44"/>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45"/>
      <c r="D12" s="146"/>
      <c r="E12" s="42"/>
      <c r="F12" s="147"/>
      <c r="G12" s="131"/>
      <c r="H12" s="131"/>
      <c r="I12" s="61"/>
      <c r="J12" s="210">
        <v>0.33333333333333331</v>
      </c>
      <c r="K12" s="211">
        <v>0.5</v>
      </c>
      <c r="L12" s="211">
        <v>0.54166666666666663</v>
      </c>
      <c r="M12" s="211">
        <v>0.70833333333333337</v>
      </c>
      <c r="N12" s="212">
        <v>8</v>
      </c>
      <c r="O12" s="209" t="s">
        <v>120</v>
      </c>
    </row>
    <row r="13" spans="1:15" ht="13.45" x14ac:dyDescent="0.25">
      <c r="A13" s="64" t="s">
        <v>26</v>
      </c>
      <c r="B13" s="218">
        <f t="shared" ref="B13:B17" si="0">IF(B14=" "," ",IF(DAY(B14)=1," ",B14-1))</f>
        <v>3</v>
      </c>
      <c r="C13" s="65" t="s">
        <v>17</v>
      </c>
      <c r="D13" s="45"/>
      <c r="E13" s="45"/>
      <c r="F13" s="45"/>
      <c r="G13" s="131"/>
      <c r="H13" s="131"/>
      <c r="I13" s="61"/>
      <c r="J13" s="68"/>
      <c r="K13" s="66"/>
      <c r="L13" s="66"/>
      <c r="M13" s="66"/>
      <c r="N13" s="116">
        <f t="shared" ref="N13:N43" si="1">ROUND(((M13-J13-(L13-K13))*24),2)</f>
        <v>0</v>
      </c>
      <c r="O13" s="305" t="s">
        <v>17</v>
      </c>
    </row>
    <row r="14" spans="1:15" ht="13.45" x14ac:dyDescent="0.25">
      <c r="A14" s="64" t="s">
        <v>27</v>
      </c>
      <c r="B14" s="218">
        <f t="shared" si="0"/>
        <v>4</v>
      </c>
      <c r="C14" s="65" t="s">
        <v>17</v>
      </c>
      <c r="D14" s="45"/>
      <c r="E14" s="45"/>
      <c r="F14" s="45"/>
      <c r="G14" s="131"/>
      <c r="H14" s="131"/>
      <c r="I14" s="61"/>
      <c r="J14" s="68"/>
      <c r="K14" s="66"/>
      <c r="L14" s="66"/>
      <c r="M14" s="66"/>
      <c r="N14" s="116">
        <f t="shared" si="1"/>
        <v>0</v>
      </c>
      <c r="O14" s="305" t="s">
        <v>17</v>
      </c>
    </row>
    <row r="15" spans="1:15" ht="13.45" x14ac:dyDescent="0.25">
      <c r="A15" s="64" t="s">
        <v>28</v>
      </c>
      <c r="B15" s="218">
        <f t="shared" si="0"/>
        <v>5</v>
      </c>
      <c r="C15" s="65" t="s">
        <v>17</v>
      </c>
      <c r="D15" s="45"/>
      <c r="E15" s="45"/>
      <c r="F15" s="45"/>
      <c r="G15" s="45"/>
      <c r="H15" s="45"/>
      <c r="I15" s="61"/>
      <c r="J15" s="68"/>
      <c r="K15" s="66"/>
      <c r="L15" s="66"/>
      <c r="M15" s="66"/>
      <c r="N15" s="116">
        <f t="shared" si="1"/>
        <v>0</v>
      </c>
      <c r="O15" s="305" t="s">
        <v>17</v>
      </c>
    </row>
    <row r="16" spans="1:15" ht="13.45" x14ac:dyDescent="0.25">
      <c r="A16" s="64" t="s">
        <v>29</v>
      </c>
      <c r="B16" s="218">
        <f t="shared" si="0"/>
        <v>6</v>
      </c>
      <c r="C16" s="65"/>
      <c r="D16" s="45"/>
      <c r="E16" s="45"/>
      <c r="F16" s="45"/>
      <c r="G16" s="131"/>
      <c r="H16" s="131"/>
      <c r="I16" s="61"/>
      <c r="J16" s="68"/>
      <c r="K16" s="66"/>
      <c r="L16" s="66"/>
      <c r="M16" s="66"/>
      <c r="N16" s="116">
        <f t="shared" si="1"/>
        <v>0</v>
      </c>
      <c r="O16" s="67"/>
    </row>
    <row r="17" spans="1:17" ht="13.45" x14ac:dyDescent="0.25">
      <c r="A17" s="64" t="s">
        <v>30</v>
      </c>
      <c r="B17" s="218">
        <f t="shared" si="0"/>
        <v>7</v>
      </c>
      <c r="C17" s="45"/>
      <c r="D17" s="45"/>
      <c r="E17" s="45"/>
      <c r="F17" s="45"/>
      <c r="G17" s="131"/>
      <c r="H17" s="131"/>
      <c r="I17" s="61"/>
      <c r="J17" s="68"/>
      <c r="K17" s="62"/>
      <c r="L17" s="66"/>
      <c r="M17" s="66"/>
      <c r="N17" s="116">
        <f t="shared" si="1"/>
        <v>0</v>
      </c>
      <c r="O17" s="67"/>
    </row>
    <row r="18" spans="1:17" thickBot="1" x14ac:dyDescent="0.3">
      <c r="A18" s="69" t="s">
        <v>31</v>
      </c>
      <c r="B18" s="219">
        <f>IF(B19=" "," ",IF(DAY(B19)=1," ",B19-1))</f>
        <v>8</v>
      </c>
      <c r="C18" s="70"/>
      <c r="D18" s="70"/>
      <c r="E18" s="70"/>
      <c r="F18" s="70"/>
      <c r="G18" s="70"/>
      <c r="H18" s="70"/>
      <c r="I18" s="71"/>
      <c r="J18" s="72"/>
      <c r="K18" s="73"/>
      <c r="L18" s="73"/>
      <c r="M18" s="73"/>
      <c r="N18" s="117">
        <f t="shared" si="1"/>
        <v>0</v>
      </c>
      <c r="O18" s="67"/>
    </row>
    <row r="19" spans="1:17" thickBot="1" x14ac:dyDescent="0.3">
      <c r="A19" s="69" t="s">
        <v>32</v>
      </c>
      <c r="B19" s="219">
        <f>IF(B21=" "," ",IF(DAY(B21)=1," ",B21-1))</f>
        <v>9</v>
      </c>
      <c r="C19" s="70"/>
      <c r="D19" s="70"/>
      <c r="E19" s="70"/>
      <c r="F19" s="70"/>
      <c r="G19" s="70"/>
      <c r="H19" s="70"/>
      <c r="I19" s="71"/>
      <c r="J19" s="72"/>
      <c r="K19" s="75"/>
      <c r="L19" s="75"/>
      <c r="M19" s="75"/>
      <c r="N19" s="117">
        <f t="shared" si="1"/>
        <v>0</v>
      </c>
      <c r="O19" s="172" t="s">
        <v>71</v>
      </c>
    </row>
    <row r="20" spans="1:17" thickBot="1" x14ac:dyDescent="0.3">
      <c r="A20" s="77"/>
      <c r="B20" s="78"/>
      <c r="C20" s="79"/>
      <c r="D20" s="79"/>
      <c r="E20" s="79"/>
      <c r="F20" s="79"/>
      <c r="G20" s="79"/>
      <c r="H20" s="79"/>
      <c r="I20" s="80"/>
      <c r="J20" s="81"/>
      <c r="K20" s="82"/>
      <c r="L20" s="82"/>
      <c r="M20" s="263" t="s">
        <v>132</v>
      </c>
      <c r="N20" s="118">
        <f>SUM(N13:N19)</f>
        <v>0</v>
      </c>
      <c r="O20" s="120">
        <f>J4</f>
        <v>0</v>
      </c>
    </row>
    <row r="21" spans="1:17" ht="13.45" x14ac:dyDescent="0.25">
      <c r="A21" s="64" t="s">
        <v>26</v>
      </c>
      <c r="B21" s="232">
        <f t="shared" ref="B21:B26" si="2">B22-1</f>
        <v>10</v>
      </c>
      <c r="C21" s="45"/>
      <c r="D21" s="45"/>
      <c r="E21" s="45"/>
      <c r="F21" s="45"/>
      <c r="G21" s="131"/>
      <c r="H21" s="131"/>
      <c r="I21" s="61"/>
      <c r="J21" s="68"/>
      <c r="K21" s="66"/>
      <c r="L21" s="66"/>
      <c r="M21" s="66"/>
      <c r="N21" s="116">
        <f t="shared" si="1"/>
        <v>0</v>
      </c>
      <c r="O21" s="83"/>
    </row>
    <row r="22" spans="1:17" ht="13.45" x14ac:dyDescent="0.25">
      <c r="A22" s="64" t="s">
        <v>27</v>
      </c>
      <c r="B22" s="232">
        <f t="shared" si="2"/>
        <v>11</v>
      </c>
      <c r="C22" s="45"/>
      <c r="D22" s="45" t="s">
        <v>17</v>
      </c>
      <c r="E22" s="45"/>
      <c r="F22" s="45"/>
      <c r="G22" s="131"/>
      <c r="H22" s="131"/>
      <c r="I22" s="61"/>
      <c r="J22" s="68"/>
      <c r="K22" s="66"/>
      <c r="L22" s="66"/>
      <c r="M22" s="66"/>
      <c r="N22" s="116">
        <f t="shared" si="1"/>
        <v>0</v>
      </c>
      <c r="O22" s="67"/>
    </row>
    <row r="23" spans="1:17" ht="13.45" x14ac:dyDescent="0.25">
      <c r="A23" s="64" t="s">
        <v>28</v>
      </c>
      <c r="B23" s="232">
        <f t="shared" si="2"/>
        <v>12</v>
      </c>
      <c r="C23" s="45"/>
      <c r="D23" s="45"/>
      <c r="E23" s="45"/>
      <c r="F23" s="45"/>
      <c r="G23" s="131"/>
      <c r="H23" s="131"/>
      <c r="I23" s="61"/>
      <c r="J23" s="68"/>
      <c r="K23" s="66"/>
      <c r="L23" s="66"/>
      <c r="M23" s="66"/>
      <c r="N23" s="116">
        <f>ROUND(((M23-J23-(L23-K23))*24),2)</f>
        <v>0</v>
      </c>
      <c r="O23" s="67"/>
    </row>
    <row r="24" spans="1:17" ht="13.45" x14ac:dyDescent="0.25">
      <c r="A24" s="64" t="s">
        <v>29</v>
      </c>
      <c r="B24" s="232">
        <f t="shared" si="2"/>
        <v>13</v>
      </c>
      <c r="C24" s="45"/>
      <c r="D24" s="45"/>
      <c r="E24" s="45"/>
      <c r="F24" s="45"/>
      <c r="G24" s="131"/>
      <c r="H24" s="131"/>
      <c r="I24" s="61"/>
      <c r="J24" s="68"/>
      <c r="K24" s="66"/>
      <c r="L24" s="66"/>
      <c r="M24" s="66"/>
      <c r="N24" s="116">
        <f t="shared" si="1"/>
        <v>0</v>
      </c>
      <c r="O24" s="67"/>
    </row>
    <row r="25" spans="1:17" ht="13.45" x14ac:dyDescent="0.25">
      <c r="A25" s="64" t="s">
        <v>30</v>
      </c>
      <c r="B25" s="232">
        <f t="shared" si="2"/>
        <v>14</v>
      </c>
      <c r="C25" s="45"/>
      <c r="D25" s="45"/>
      <c r="E25" s="45"/>
      <c r="F25" s="45"/>
      <c r="G25" s="131"/>
      <c r="H25" s="131"/>
      <c r="I25" s="61"/>
      <c r="J25" s="68"/>
      <c r="K25" s="66"/>
      <c r="L25" s="66"/>
      <c r="M25" s="66"/>
      <c r="N25" s="116">
        <f t="shared" si="1"/>
        <v>0</v>
      </c>
      <c r="O25" s="67"/>
    </row>
    <row r="26" spans="1:17" thickBot="1" x14ac:dyDescent="0.3">
      <c r="A26" s="69" t="s">
        <v>31</v>
      </c>
      <c r="B26" s="219">
        <f t="shared" si="2"/>
        <v>15</v>
      </c>
      <c r="C26" s="70"/>
      <c r="D26" s="70"/>
      <c r="E26" s="70"/>
      <c r="F26" s="70"/>
      <c r="G26" s="70"/>
      <c r="H26" s="70"/>
      <c r="I26" s="71"/>
      <c r="J26" s="72"/>
      <c r="K26" s="73"/>
      <c r="L26" s="73"/>
      <c r="M26" s="73"/>
      <c r="N26" s="117">
        <f t="shared" si="1"/>
        <v>0</v>
      </c>
      <c r="O26" s="67"/>
      <c r="Q26" s="180"/>
    </row>
    <row r="27" spans="1:17" thickBot="1" x14ac:dyDescent="0.3">
      <c r="A27" s="69" t="s">
        <v>32</v>
      </c>
      <c r="B27" s="219">
        <f>B29-1</f>
        <v>16</v>
      </c>
      <c r="C27" s="70"/>
      <c r="D27" s="70"/>
      <c r="E27" s="70"/>
      <c r="F27" s="70"/>
      <c r="G27" s="70"/>
      <c r="H27" s="70"/>
      <c r="I27" s="71"/>
      <c r="J27" s="72"/>
      <c r="K27" s="73"/>
      <c r="L27" s="73"/>
      <c r="M27" s="73"/>
      <c r="N27" s="117">
        <f t="shared" si="1"/>
        <v>0</v>
      </c>
      <c r="O27" s="172" t="s">
        <v>71</v>
      </c>
    </row>
    <row r="28" spans="1:17" thickBot="1" x14ac:dyDescent="0.3">
      <c r="A28" s="77"/>
      <c r="B28" s="78"/>
      <c r="C28" s="79"/>
      <c r="D28" s="79"/>
      <c r="E28" s="79"/>
      <c r="F28" s="79"/>
      <c r="G28" s="78"/>
      <c r="H28" s="78"/>
      <c r="I28" s="80"/>
      <c r="J28" s="81"/>
      <c r="K28" s="82"/>
      <c r="L28" s="82"/>
      <c r="M28" s="263" t="s">
        <v>132</v>
      </c>
      <c r="N28" s="118">
        <f>SUM(N21:N27)</f>
        <v>0</v>
      </c>
      <c r="O28" s="120">
        <f>J4</f>
        <v>0</v>
      </c>
    </row>
    <row r="29" spans="1:17" ht="13.45" x14ac:dyDescent="0.25">
      <c r="A29" s="64" t="s">
        <v>26</v>
      </c>
      <c r="B29" s="232">
        <f t="shared" ref="B29:B34" si="3">B30-1</f>
        <v>17</v>
      </c>
      <c r="C29" s="45"/>
      <c r="D29" s="45"/>
      <c r="E29" s="45"/>
      <c r="F29" s="45"/>
      <c r="G29" s="131"/>
      <c r="H29" s="131"/>
      <c r="I29" s="61" t="s">
        <v>17</v>
      </c>
      <c r="J29" s="68"/>
      <c r="K29" s="66"/>
      <c r="L29" s="66"/>
      <c r="M29" s="66"/>
      <c r="N29" s="116">
        <f t="shared" si="1"/>
        <v>0</v>
      </c>
      <c r="O29" s="83"/>
    </row>
    <row r="30" spans="1:17" ht="13.45" x14ac:dyDescent="0.25">
      <c r="A30" s="64" t="s">
        <v>27</v>
      </c>
      <c r="B30" s="232">
        <f t="shared" si="3"/>
        <v>18</v>
      </c>
      <c r="C30" s="45"/>
      <c r="D30" s="45"/>
      <c r="E30" s="45"/>
      <c r="F30" s="45"/>
      <c r="G30" s="131"/>
      <c r="H30" s="131"/>
      <c r="I30" s="61"/>
      <c r="J30" s="68"/>
      <c r="K30" s="66"/>
      <c r="L30" s="66"/>
      <c r="M30" s="66"/>
      <c r="N30" s="116">
        <f t="shared" si="1"/>
        <v>0</v>
      </c>
      <c r="O30" s="67"/>
    </row>
    <row r="31" spans="1:17" ht="13.45" x14ac:dyDescent="0.25">
      <c r="A31" s="64" t="s">
        <v>28</v>
      </c>
      <c r="B31" s="232">
        <f t="shared" si="3"/>
        <v>19</v>
      </c>
      <c r="C31" s="45"/>
      <c r="D31" s="45"/>
      <c r="E31" s="45"/>
      <c r="F31" s="45"/>
      <c r="G31" s="131"/>
      <c r="H31" s="131"/>
      <c r="I31" s="61"/>
      <c r="J31" s="68"/>
      <c r="K31" s="66"/>
      <c r="L31" s="66"/>
      <c r="M31" s="66"/>
      <c r="N31" s="116">
        <f t="shared" si="1"/>
        <v>0</v>
      </c>
      <c r="O31" s="67"/>
    </row>
    <row r="32" spans="1:17" ht="13.45" x14ac:dyDescent="0.25">
      <c r="A32" s="64" t="s">
        <v>29</v>
      </c>
      <c r="B32" s="232">
        <f t="shared" si="3"/>
        <v>20</v>
      </c>
      <c r="C32" s="45"/>
      <c r="D32" s="45"/>
      <c r="E32" s="45"/>
      <c r="F32" s="45"/>
      <c r="G32" s="131"/>
      <c r="H32" s="131"/>
      <c r="I32" s="61"/>
      <c r="J32" s="68"/>
      <c r="K32" s="66"/>
      <c r="L32" s="66"/>
      <c r="M32" s="66"/>
      <c r="N32" s="116">
        <f t="shared" si="1"/>
        <v>0</v>
      </c>
      <c r="O32" s="67"/>
    </row>
    <row r="33" spans="1:15" ht="13.45" x14ac:dyDescent="0.25">
      <c r="A33" s="64" t="s">
        <v>30</v>
      </c>
      <c r="B33" s="232">
        <f t="shared" si="3"/>
        <v>21</v>
      </c>
      <c r="C33" s="45"/>
      <c r="D33" s="45"/>
      <c r="E33" s="45"/>
      <c r="F33" s="45"/>
      <c r="G33" s="131"/>
      <c r="H33" s="131"/>
      <c r="I33" s="61"/>
      <c r="J33" s="68"/>
      <c r="K33" s="66"/>
      <c r="L33" s="66"/>
      <c r="M33" s="66"/>
      <c r="N33" s="116">
        <f t="shared" si="1"/>
        <v>0</v>
      </c>
      <c r="O33" s="67"/>
    </row>
    <row r="34" spans="1:15" thickBot="1" x14ac:dyDescent="0.3">
      <c r="A34" s="69" t="s">
        <v>31</v>
      </c>
      <c r="B34" s="219">
        <f t="shared" si="3"/>
        <v>22</v>
      </c>
      <c r="C34" s="70"/>
      <c r="D34" s="70"/>
      <c r="E34" s="70"/>
      <c r="F34" s="70"/>
      <c r="G34" s="70"/>
      <c r="H34" s="70"/>
      <c r="I34" s="71"/>
      <c r="J34" s="72"/>
      <c r="K34" s="73"/>
      <c r="L34" s="73"/>
      <c r="M34" s="73"/>
      <c r="N34" s="117">
        <f t="shared" si="1"/>
        <v>0</v>
      </c>
      <c r="O34" s="67"/>
    </row>
    <row r="35" spans="1:15" thickBot="1" x14ac:dyDescent="0.3">
      <c r="A35" s="69" t="s">
        <v>32</v>
      </c>
      <c r="B35" s="219">
        <f>B37-1</f>
        <v>23</v>
      </c>
      <c r="C35" s="70"/>
      <c r="D35" s="70"/>
      <c r="E35" s="70"/>
      <c r="F35" s="70"/>
      <c r="G35" s="70"/>
      <c r="H35" s="70"/>
      <c r="I35" s="71"/>
      <c r="J35" s="72"/>
      <c r="K35" s="73"/>
      <c r="L35" s="73"/>
      <c r="M35" s="73"/>
      <c r="N35" s="117">
        <f t="shared" si="1"/>
        <v>0</v>
      </c>
      <c r="O35" s="172" t="s">
        <v>71</v>
      </c>
    </row>
    <row r="36" spans="1:15" thickBot="1" x14ac:dyDescent="0.3">
      <c r="A36" s="77"/>
      <c r="B36" s="78"/>
      <c r="C36" s="79"/>
      <c r="D36" s="79"/>
      <c r="E36" s="79"/>
      <c r="F36" s="79"/>
      <c r="G36" s="78"/>
      <c r="H36" s="78"/>
      <c r="I36" s="80"/>
      <c r="J36" s="81"/>
      <c r="K36" s="82"/>
      <c r="L36" s="82"/>
      <c r="M36" s="263" t="s">
        <v>132</v>
      </c>
      <c r="N36" s="118">
        <f>SUM(N29:N35)</f>
        <v>0</v>
      </c>
      <c r="O36" s="120">
        <f>J4</f>
        <v>0</v>
      </c>
    </row>
    <row r="37" spans="1:15" ht="13.45" x14ac:dyDescent="0.25">
      <c r="A37" s="64" t="s">
        <v>26</v>
      </c>
      <c r="B37" s="232">
        <f t="shared" ref="B37:B40" si="4">B38-1</f>
        <v>24</v>
      </c>
      <c r="C37" s="45"/>
      <c r="D37" s="45"/>
      <c r="E37" s="45"/>
      <c r="F37" s="45"/>
      <c r="G37" s="45"/>
      <c r="H37" s="45"/>
      <c r="I37" s="61"/>
      <c r="J37" s="68"/>
      <c r="K37" s="66"/>
      <c r="L37" s="66"/>
      <c r="M37" s="66"/>
      <c r="N37" s="116">
        <f t="shared" si="1"/>
        <v>0</v>
      </c>
      <c r="O37" s="83"/>
    </row>
    <row r="38" spans="1:15" ht="13.45" x14ac:dyDescent="0.25">
      <c r="A38" s="64" t="s">
        <v>27</v>
      </c>
      <c r="B38" s="232">
        <f t="shared" si="4"/>
        <v>25</v>
      </c>
      <c r="C38" s="45"/>
      <c r="D38" s="45"/>
      <c r="E38" s="45"/>
      <c r="F38" s="45"/>
      <c r="G38" s="131"/>
      <c r="H38" s="131"/>
      <c r="I38" s="61"/>
      <c r="J38" s="68"/>
      <c r="K38" s="66"/>
      <c r="L38" s="66"/>
      <c r="M38" s="66"/>
      <c r="N38" s="116">
        <f t="shared" si="1"/>
        <v>0</v>
      </c>
      <c r="O38" s="67"/>
    </row>
    <row r="39" spans="1:15" ht="13.45" x14ac:dyDescent="0.25">
      <c r="A39" s="64" t="s">
        <v>28</v>
      </c>
      <c r="B39" s="232">
        <f t="shared" si="4"/>
        <v>26</v>
      </c>
      <c r="C39" s="45"/>
      <c r="D39" s="45"/>
      <c r="E39" s="45"/>
      <c r="F39" s="45"/>
      <c r="G39" s="131"/>
      <c r="H39" s="131"/>
      <c r="I39" s="61"/>
      <c r="J39" s="68"/>
      <c r="K39" s="66"/>
      <c r="L39" s="66"/>
      <c r="M39" s="66"/>
      <c r="N39" s="116">
        <f t="shared" si="1"/>
        <v>0</v>
      </c>
      <c r="O39" s="67"/>
    </row>
    <row r="40" spans="1:15" ht="13.45" x14ac:dyDescent="0.25">
      <c r="A40" s="64" t="s">
        <v>29</v>
      </c>
      <c r="B40" s="232">
        <f t="shared" si="4"/>
        <v>27</v>
      </c>
      <c r="C40" s="45" t="s">
        <v>17</v>
      </c>
      <c r="D40" s="45"/>
      <c r="E40" s="45"/>
      <c r="F40" s="45"/>
      <c r="G40" s="131"/>
      <c r="H40" s="131"/>
      <c r="I40" s="61"/>
      <c r="J40" s="68"/>
      <c r="K40" s="66"/>
      <c r="L40" s="66"/>
      <c r="M40" s="66"/>
      <c r="N40" s="116">
        <f t="shared" si="1"/>
        <v>0</v>
      </c>
      <c r="O40" s="67"/>
    </row>
    <row r="41" spans="1:15" ht="13.45" x14ac:dyDescent="0.25">
      <c r="A41" s="64" t="s">
        <v>30</v>
      </c>
      <c r="B41" s="232">
        <v>28</v>
      </c>
      <c r="C41" s="45"/>
      <c r="D41" s="45" t="s">
        <v>17</v>
      </c>
      <c r="E41" s="45"/>
      <c r="F41" s="45"/>
      <c r="G41" s="131"/>
      <c r="H41" s="131"/>
      <c r="I41" s="61"/>
      <c r="J41" s="68"/>
      <c r="K41" s="66"/>
      <c r="L41" s="66"/>
      <c r="M41" s="66"/>
      <c r="N41" s="116">
        <f>ROUND(((M41-J41-(L41-K41))*24),2)</f>
        <v>0</v>
      </c>
      <c r="O41" s="67"/>
    </row>
    <row r="42" spans="1:15" thickBot="1" x14ac:dyDescent="0.3">
      <c r="A42" s="69" t="s">
        <v>31</v>
      </c>
      <c r="B42" s="233" t="s">
        <v>17</v>
      </c>
      <c r="C42" s="70"/>
      <c r="D42" s="70"/>
      <c r="E42" s="70"/>
      <c r="F42" s="70"/>
      <c r="G42" s="70"/>
      <c r="H42" s="70"/>
      <c r="I42" s="71"/>
      <c r="J42" s="173"/>
      <c r="K42" s="75"/>
      <c r="L42" s="75"/>
      <c r="M42" s="75"/>
      <c r="N42" s="183">
        <f t="shared" si="1"/>
        <v>0</v>
      </c>
      <c r="O42" s="67"/>
    </row>
    <row r="43" spans="1:15" thickBot="1" x14ac:dyDescent="0.3">
      <c r="A43" s="69" t="s">
        <v>32</v>
      </c>
      <c r="B43" s="233" t="s">
        <v>17</v>
      </c>
      <c r="C43" s="70"/>
      <c r="D43" s="70"/>
      <c r="E43" s="70"/>
      <c r="F43" s="70"/>
      <c r="G43" s="70"/>
      <c r="H43" s="70"/>
      <c r="I43" s="71"/>
      <c r="J43" s="181"/>
      <c r="K43" s="182"/>
      <c r="L43" s="182"/>
      <c r="M43" s="182"/>
      <c r="N43" s="184">
        <f t="shared" si="1"/>
        <v>0</v>
      </c>
      <c r="O43" s="172"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c r="C45" s="301" t="s">
        <v>17</v>
      </c>
      <c r="D45" s="45"/>
      <c r="E45" s="45"/>
      <c r="F45" s="45"/>
      <c r="G45" s="131"/>
      <c r="H45" s="131"/>
      <c r="I45" s="61"/>
      <c r="J45" s="68" t="s">
        <v>17</v>
      </c>
      <c r="K45" s="66"/>
      <c r="L45" s="66"/>
      <c r="M45" s="66"/>
      <c r="N45" s="116"/>
      <c r="O45" s="83"/>
    </row>
    <row r="46" spans="1:15" ht="13.45" x14ac:dyDescent="0.25">
      <c r="A46" s="64" t="s">
        <v>27</v>
      </c>
      <c r="B46" s="220"/>
      <c r="C46" s="301" t="s">
        <v>17</v>
      </c>
      <c r="D46" s="45"/>
      <c r="E46" s="45"/>
      <c r="F46" s="45"/>
      <c r="G46" s="131"/>
      <c r="H46" s="131"/>
      <c r="I46" s="61"/>
      <c r="J46" s="68" t="s">
        <v>17</v>
      </c>
      <c r="K46" s="66"/>
      <c r="L46" s="66"/>
      <c r="M46" s="66"/>
      <c r="N46" s="116"/>
      <c r="O46" s="67"/>
    </row>
    <row r="47" spans="1:15" ht="13.45" x14ac:dyDescent="0.25">
      <c r="A47" s="64" t="s">
        <v>28</v>
      </c>
      <c r="B47" s="220"/>
      <c r="C47" s="301" t="s">
        <v>17</v>
      </c>
      <c r="D47" s="45"/>
      <c r="E47" s="45"/>
      <c r="F47" s="45"/>
      <c r="G47" s="131"/>
      <c r="H47" s="131"/>
      <c r="I47" s="61"/>
      <c r="J47" s="68" t="s">
        <v>17</v>
      </c>
      <c r="K47" s="66"/>
      <c r="L47" s="66"/>
      <c r="M47" s="66"/>
      <c r="N47" s="116"/>
      <c r="O47" s="67"/>
    </row>
    <row r="48" spans="1:15" ht="13.45" x14ac:dyDescent="0.25">
      <c r="A48" s="64" t="s">
        <v>29</v>
      </c>
      <c r="B48" s="220"/>
      <c r="C48" s="301" t="s">
        <v>17</v>
      </c>
      <c r="D48" s="45"/>
      <c r="E48" s="45"/>
      <c r="F48" s="45"/>
      <c r="G48" s="131"/>
      <c r="H48" s="131"/>
      <c r="I48" s="61"/>
      <c r="J48" s="68" t="s">
        <v>17</v>
      </c>
      <c r="K48" s="66"/>
      <c r="L48" s="66"/>
      <c r="M48" s="66"/>
      <c r="N48" s="116"/>
      <c r="O48" s="67"/>
    </row>
    <row r="49" spans="1:15" ht="13.45" x14ac:dyDescent="0.25">
      <c r="A49" s="64" t="s">
        <v>30</v>
      </c>
      <c r="B49" s="220"/>
      <c r="C49" s="45"/>
      <c r="D49" s="45"/>
      <c r="E49" s="45"/>
      <c r="F49" s="45"/>
      <c r="G49" s="131"/>
      <c r="H49" s="131"/>
      <c r="I49" s="61"/>
      <c r="J49" s="302" t="s">
        <v>17</v>
      </c>
      <c r="K49" s="66"/>
      <c r="L49" s="66"/>
      <c r="M49" s="66"/>
      <c r="N49" s="116"/>
      <c r="O49" s="67"/>
    </row>
    <row r="50" spans="1:15" thickBot="1" x14ac:dyDescent="0.3">
      <c r="A50" s="69" t="s">
        <v>31</v>
      </c>
      <c r="B50" s="219" t="s">
        <v>17</v>
      </c>
      <c r="C50" s="70"/>
      <c r="D50" s="70"/>
      <c r="E50" s="70"/>
      <c r="F50" s="70"/>
      <c r="G50" s="70"/>
      <c r="H50" s="70"/>
      <c r="I50" s="71"/>
      <c r="J50" s="72"/>
      <c r="K50" s="73"/>
      <c r="L50" s="73"/>
      <c r="M50" s="73"/>
      <c r="N50" s="183" t="s">
        <v>17</v>
      </c>
      <c r="O50" s="84"/>
    </row>
    <row r="51" spans="1:15" thickBot="1" x14ac:dyDescent="0.3">
      <c r="A51" s="69" t="s">
        <v>32</v>
      </c>
      <c r="B51" s="219" t="s">
        <v>17</v>
      </c>
      <c r="C51" s="70"/>
      <c r="D51" s="70"/>
      <c r="E51" s="70"/>
      <c r="F51" s="70"/>
      <c r="G51" s="70"/>
      <c r="H51" s="70"/>
      <c r="I51" s="71"/>
      <c r="J51" s="72"/>
      <c r="K51" s="73"/>
      <c r="L51" s="73"/>
      <c r="M51" s="73"/>
      <c r="N51" s="183" t="s">
        <v>17</v>
      </c>
      <c r="O51" s="172" t="s">
        <v>71</v>
      </c>
    </row>
    <row r="52" spans="1:15" thickBot="1" x14ac:dyDescent="0.3">
      <c r="A52" s="85"/>
      <c r="B52" s="86"/>
      <c r="C52" s="469" t="s">
        <v>33</v>
      </c>
      <c r="D52" s="470"/>
      <c r="E52" s="470"/>
      <c r="F52" s="471"/>
      <c r="G52" s="298"/>
      <c r="H52" s="298"/>
      <c r="I52" s="80"/>
      <c r="J52" s="81"/>
      <c r="K52" s="82"/>
      <c r="L52" s="82"/>
      <c r="M52" s="263" t="s">
        <v>132</v>
      </c>
      <c r="N52" s="118" t="s">
        <v>17</v>
      </c>
      <c r="O52" s="120"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0" t="s">
        <v>18</v>
      </c>
      <c r="J54" s="475"/>
      <c r="K54" s="420"/>
      <c r="L54" s="420"/>
      <c r="M54" s="420"/>
      <c r="N54" s="420"/>
      <c r="O54" s="420"/>
    </row>
    <row r="55" spans="1:15" ht="13.45" x14ac:dyDescent="0.25">
      <c r="A55" s="425" t="s">
        <v>74</v>
      </c>
      <c r="B55" s="426"/>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1">
        <f t="shared" ref="C56:I56" si="6">SUM(C13:C41)</f>
        <v>0</v>
      </c>
      <c r="D56" s="221">
        <f t="shared" si="6"/>
        <v>0</v>
      </c>
      <c r="E56" s="221">
        <f t="shared" si="6"/>
        <v>0</v>
      </c>
      <c r="F56" s="221">
        <f t="shared" si="6"/>
        <v>0</v>
      </c>
      <c r="G56" s="221">
        <f t="shared" si="6"/>
        <v>0</v>
      </c>
      <c r="H56" s="221">
        <f t="shared" si="6"/>
        <v>0</v>
      </c>
      <c r="I56" s="221">
        <f t="shared" si="6"/>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7">G55-G56</f>
        <v>0</v>
      </c>
      <c r="H57" s="271">
        <f t="shared" si="7"/>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65</v>
      </c>
      <c r="J61" s="111"/>
      <c r="K61" s="111"/>
      <c r="L61" s="112"/>
      <c r="M61" s="111"/>
      <c r="N61" s="107"/>
      <c r="O61" s="113"/>
    </row>
    <row r="62" spans="1:15" ht="13.45" x14ac:dyDescent="0.25">
      <c r="A62" s="67" t="s">
        <v>197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53:O58"/>
    <mergeCell ref="J11:M11"/>
    <mergeCell ref="A53:B53"/>
    <mergeCell ref="A54:B54"/>
    <mergeCell ref="A55:B55"/>
    <mergeCell ref="A56:B56"/>
    <mergeCell ref="A57:B57"/>
    <mergeCell ref="A58:B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8" orientation="portrait" r:id="rId1"/>
  <ignoredErrors>
    <ignoredError sqref="J4" formulaRange="1"/>
    <ignoredError sqref="N21:N22 N42:N44 N24:N40" formula="1"/>
    <ignoredError sqref="F11" formula="1" unlockedFormula="1"/>
    <ignoredError sqref="C11:E11 I9:I11 B20 I57 B44 B36 B28 C53 I53:I55 D54:F54 F53 C57:F57 C55:F55 C9:F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1" width="8.8984375" style="30"/>
    <col min="2" max="2" width="8.8984375" style="30" customWidth="1"/>
    <col min="3" max="6" width="8.8984375" style="30"/>
    <col min="7" max="7" width="8" style="185" customWidth="1"/>
    <col min="8" max="8" width="8.296875" style="185" bestFit="1" customWidth="1"/>
    <col min="9" max="14" width="8.8984375" style="30"/>
    <col min="15" max="15" width="13.8984375" style="30" customWidth="1"/>
    <col min="16" max="16384" width="8.8984375" style="30"/>
  </cols>
  <sheetData>
    <row r="1" spans="1:15" x14ac:dyDescent="0.3">
      <c r="A1" s="463" t="s">
        <v>3</v>
      </c>
      <c r="B1" s="464"/>
      <c r="C1" s="465"/>
      <c r="D1" s="431" t="s">
        <v>4</v>
      </c>
      <c r="E1" s="433"/>
      <c r="F1" s="433"/>
      <c r="G1" s="433"/>
      <c r="H1" s="433"/>
      <c r="I1" s="433"/>
      <c r="J1" s="433"/>
      <c r="K1" s="433"/>
      <c r="L1" s="433"/>
      <c r="M1" s="434"/>
      <c r="N1" s="447" t="s">
        <v>109</v>
      </c>
      <c r="O1" s="448"/>
    </row>
    <row r="2" spans="1:15" ht="14.55" thickBot="1" x14ac:dyDescent="0.35">
      <c r="A2" s="466" t="s">
        <v>5</v>
      </c>
      <c r="B2" s="467"/>
      <c r="C2" s="468"/>
      <c r="D2" s="435" t="s">
        <v>6</v>
      </c>
      <c r="E2" s="437"/>
      <c r="F2" s="437"/>
      <c r="G2" s="437"/>
      <c r="H2" s="437"/>
      <c r="I2" s="437"/>
      <c r="J2" s="437"/>
      <c r="K2" s="437"/>
      <c r="L2" s="437"/>
      <c r="M2" s="438"/>
      <c r="N2" s="449">
        <f>Feb!N2+1</f>
        <v>2</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3</v>
      </c>
      <c r="N4" s="248" t="s">
        <v>84</v>
      </c>
      <c r="O4" s="215">
        <f>Jan!O4</f>
        <v>2025</v>
      </c>
    </row>
    <row r="5" spans="1:15" ht="13.85" customHeight="1" x14ac:dyDescent="0.25">
      <c r="A5" s="31"/>
      <c r="B5" s="32"/>
      <c r="C5" s="383" t="s">
        <v>110</v>
      </c>
      <c r="D5" s="384"/>
      <c r="E5" s="385"/>
      <c r="F5" s="33"/>
      <c r="G5" s="297"/>
      <c r="H5" s="297"/>
      <c r="I5" s="34"/>
      <c r="J5" s="35"/>
      <c r="K5" s="36"/>
      <c r="L5" s="37"/>
      <c r="M5" s="38" t="s">
        <v>117</v>
      </c>
      <c r="N5" s="39"/>
      <c r="O5" s="156"/>
    </row>
    <row r="6" spans="1:15" ht="14.25" customHeight="1" x14ac:dyDescent="0.25">
      <c r="A6" s="439" t="s">
        <v>143</v>
      </c>
      <c r="B6" s="373"/>
      <c r="C6" s="373"/>
      <c r="D6" s="373"/>
      <c r="E6" s="373"/>
      <c r="F6" s="373"/>
      <c r="G6" s="373"/>
      <c r="H6" s="373"/>
      <c r="I6" s="374"/>
      <c r="J6" s="478" t="s">
        <v>97</v>
      </c>
      <c r="K6" s="441"/>
      <c r="L6" s="441"/>
      <c r="M6" s="441"/>
      <c r="N6" s="441"/>
      <c r="O6" s="441"/>
    </row>
    <row r="7" spans="1:15" ht="19.5"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45"/>
      <c r="K8" s="445"/>
      <c r="L8" s="445"/>
      <c r="M8" s="445"/>
      <c r="N8" s="445"/>
      <c r="O8" s="446"/>
    </row>
    <row r="9" spans="1:15" ht="13.45" x14ac:dyDescent="0.25">
      <c r="A9" s="122" t="s">
        <v>79</v>
      </c>
      <c r="B9" s="123"/>
      <c r="C9" s="249">
        <f>Feb!C57</f>
        <v>0</v>
      </c>
      <c r="D9" s="249">
        <f>Feb!D57</f>
        <v>0</v>
      </c>
      <c r="E9" s="249">
        <f>Feb!E57</f>
        <v>0</v>
      </c>
      <c r="F9" s="249">
        <f>Feb!F57</f>
        <v>0</v>
      </c>
      <c r="G9" s="249">
        <f>Feb!G57</f>
        <v>0</v>
      </c>
      <c r="H9" s="249">
        <f>Feb!H57</f>
        <v>0</v>
      </c>
      <c r="I9" s="250">
        <f>Feb!I57</f>
        <v>0</v>
      </c>
      <c r="J9" s="254" t="s">
        <v>13</v>
      </c>
      <c r="K9" s="408" t="s">
        <v>14</v>
      </c>
      <c r="L9" s="409"/>
      <c r="M9" s="47" t="s">
        <v>15</v>
      </c>
      <c r="N9" s="260" t="s">
        <v>16</v>
      </c>
      <c r="O9" s="48"/>
    </row>
    <row r="10" spans="1:15" ht="13.45" x14ac:dyDescent="0.25">
      <c r="A10" s="122" t="s">
        <v>81</v>
      </c>
      <c r="B10" s="123"/>
      <c r="C10" s="45">
        <v>0</v>
      </c>
      <c r="D10" s="45">
        <v>0</v>
      </c>
      <c r="E10" s="49" t="s">
        <v>18</v>
      </c>
      <c r="F10" s="249">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45"/>
      <c r="D12" s="146"/>
      <c r="E12" s="42"/>
      <c r="F12" s="147"/>
      <c r="G12" s="131"/>
      <c r="H12" s="131"/>
      <c r="I12" s="148"/>
      <c r="J12" s="213">
        <v>0.33333333333333331</v>
      </c>
      <c r="K12" s="211">
        <v>0.5</v>
      </c>
      <c r="L12" s="211">
        <v>0.54166666666666663</v>
      </c>
      <c r="M12" s="211">
        <v>0.70833333333333337</v>
      </c>
      <c r="N12" s="212">
        <v>8</v>
      </c>
      <c r="O12" s="209" t="s">
        <v>120</v>
      </c>
    </row>
    <row r="13" spans="1:15" ht="13.45" x14ac:dyDescent="0.25">
      <c r="A13" s="64" t="s">
        <v>26</v>
      </c>
      <c r="B13" s="220">
        <f t="shared" ref="B13:B17" si="0">IF(B14=" "," ",IF(DAY(B14)=1," ",B14-1))</f>
        <v>3</v>
      </c>
      <c r="C13" s="65"/>
      <c r="D13" s="65"/>
      <c r="E13" s="45"/>
      <c r="F13" s="45"/>
      <c r="G13" s="131"/>
      <c r="H13" s="131"/>
      <c r="I13" s="61"/>
      <c r="J13" s="68"/>
      <c r="K13" s="66"/>
      <c r="L13" s="66"/>
      <c r="M13" s="66"/>
      <c r="N13" s="116">
        <f>ROUND(((M13-J13-(L13-K13))*24),2)</f>
        <v>0</v>
      </c>
      <c r="O13" s="140"/>
    </row>
    <row r="14" spans="1:15" ht="13.45" x14ac:dyDescent="0.25">
      <c r="A14" s="64" t="s">
        <v>27</v>
      </c>
      <c r="B14" s="220">
        <f t="shared" si="0"/>
        <v>4</v>
      </c>
      <c r="C14" s="65"/>
      <c r="D14" s="65"/>
      <c r="E14" s="45"/>
      <c r="F14" s="45"/>
      <c r="G14" s="131"/>
      <c r="H14" s="131"/>
      <c r="I14" s="61"/>
      <c r="J14" s="68"/>
      <c r="K14" s="66"/>
      <c r="L14" s="66"/>
      <c r="M14" s="66"/>
      <c r="N14" s="116">
        <f t="shared" ref="N14:N43" si="1">ROUND(((M14-J14-(L14-K14))*24),2)</f>
        <v>0</v>
      </c>
      <c r="O14" s="140"/>
    </row>
    <row r="15" spans="1:15" ht="13.45" x14ac:dyDescent="0.25">
      <c r="A15" s="64" t="s">
        <v>28</v>
      </c>
      <c r="B15" s="220">
        <f t="shared" si="0"/>
        <v>5</v>
      </c>
      <c r="C15" s="65"/>
      <c r="D15" s="45"/>
      <c r="E15" s="45"/>
      <c r="F15" s="45"/>
      <c r="G15" s="45"/>
      <c r="H15" s="45"/>
      <c r="I15" s="61"/>
      <c r="J15" s="68"/>
      <c r="K15" s="66"/>
      <c r="L15" s="66"/>
      <c r="M15" s="66"/>
      <c r="N15" s="116">
        <f t="shared" si="1"/>
        <v>0</v>
      </c>
      <c r="O15" s="140"/>
    </row>
    <row r="16" spans="1:15" ht="13.45" x14ac:dyDescent="0.25">
      <c r="A16" s="64" t="s">
        <v>29</v>
      </c>
      <c r="B16" s="220">
        <f t="shared" si="0"/>
        <v>6</v>
      </c>
      <c r="C16" s="65"/>
      <c r="D16" s="45"/>
      <c r="E16" s="45"/>
      <c r="F16" s="45"/>
      <c r="G16" s="131"/>
      <c r="H16" s="131"/>
      <c r="I16" s="61"/>
      <c r="J16" s="68"/>
      <c r="K16" s="66"/>
      <c r="L16" s="66"/>
      <c r="M16" s="66"/>
      <c r="N16" s="116">
        <f t="shared" si="1"/>
        <v>0</v>
      </c>
      <c r="O16" s="140"/>
    </row>
    <row r="17" spans="1:15" ht="13.45" x14ac:dyDescent="0.25">
      <c r="A17" s="64" t="s">
        <v>30</v>
      </c>
      <c r="B17" s="220">
        <f t="shared" si="0"/>
        <v>7</v>
      </c>
      <c r="C17" s="45"/>
      <c r="D17" s="45"/>
      <c r="E17" s="45"/>
      <c r="F17" s="45"/>
      <c r="G17" s="131"/>
      <c r="H17" s="131"/>
      <c r="I17" s="61"/>
      <c r="J17" s="68"/>
      <c r="K17" s="66"/>
      <c r="L17" s="66"/>
      <c r="M17" s="66"/>
      <c r="N17" s="116">
        <f t="shared" si="1"/>
        <v>0</v>
      </c>
      <c r="O17" s="67"/>
    </row>
    <row r="18" spans="1:15" thickBot="1" x14ac:dyDescent="0.3">
      <c r="A18" s="69" t="s">
        <v>31</v>
      </c>
      <c r="B18" s="219">
        <f>IF(B19=" "," ",IF(DAY(B19)=1," ",B19-1))</f>
        <v>8</v>
      </c>
      <c r="C18" s="70"/>
      <c r="D18" s="70"/>
      <c r="E18" s="70"/>
      <c r="F18" s="70"/>
      <c r="G18" s="70"/>
      <c r="H18" s="70"/>
      <c r="I18" s="71"/>
      <c r="J18" s="72"/>
      <c r="K18" s="73"/>
      <c r="L18" s="73"/>
      <c r="M18" s="73"/>
      <c r="N18" s="117">
        <f t="shared" si="1"/>
        <v>0</v>
      </c>
      <c r="O18" s="67"/>
    </row>
    <row r="19" spans="1:15" thickBot="1" x14ac:dyDescent="0.3">
      <c r="A19" s="69" t="s">
        <v>32</v>
      </c>
      <c r="B19" s="219">
        <f>IF(B21=" "," ",IF(DAY(B21)=1," ",B21-1))</f>
        <v>9</v>
      </c>
      <c r="C19" s="70"/>
      <c r="D19" s="70"/>
      <c r="E19" s="70"/>
      <c r="F19" s="70"/>
      <c r="G19" s="70"/>
      <c r="H19" s="70"/>
      <c r="I19" s="71"/>
      <c r="J19" s="173"/>
      <c r="K19" s="75"/>
      <c r="L19" s="75"/>
      <c r="M19" s="75"/>
      <c r="N19" s="174">
        <f t="shared" si="1"/>
        <v>0</v>
      </c>
      <c r="O19" s="76" t="s">
        <v>71</v>
      </c>
    </row>
    <row r="20" spans="1:15" thickBot="1" x14ac:dyDescent="0.3">
      <c r="A20" s="77"/>
      <c r="B20" s="78"/>
      <c r="C20" s="79"/>
      <c r="D20" s="79"/>
      <c r="E20" s="79"/>
      <c r="F20" s="79"/>
      <c r="G20" s="79"/>
      <c r="H20" s="79"/>
      <c r="I20" s="80"/>
      <c r="J20" s="82"/>
      <c r="K20" s="82"/>
      <c r="L20" s="82"/>
      <c r="M20" s="263" t="s">
        <v>132</v>
      </c>
      <c r="N20" s="118">
        <f>SUM(N13:N19)</f>
        <v>0</v>
      </c>
      <c r="O20" s="120">
        <f>J4</f>
        <v>0</v>
      </c>
    </row>
    <row r="21" spans="1:15" ht="13.45" x14ac:dyDescent="0.25">
      <c r="A21" s="64" t="s">
        <v>26</v>
      </c>
      <c r="B21" s="220">
        <f t="shared" ref="B21:B26" si="2">B22-1</f>
        <v>10</v>
      </c>
      <c r="C21" s="45"/>
      <c r="D21" s="45"/>
      <c r="E21" s="45"/>
      <c r="F21" s="45"/>
      <c r="G21" s="131"/>
      <c r="H21" s="131"/>
      <c r="I21" s="61"/>
      <c r="J21" s="68"/>
      <c r="K21" s="66"/>
      <c r="L21" s="66"/>
      <c r="M21" s="66"/>
      <c r="N21" s="116">
        <f t="shared" si="1"/>
        <v>0</v>
      </c>
      <c r="O21" s="83"/>
    </row>
    <row r="22" spans="1:15" ht="13.45" x14ac:dyDescent="0.25">
      <c r="A22" s="64" t="s">
        <v>27</v>
      </c>
      <c r="B22" s="220">
        <f t="shared" si="2"/>
        <v>11</v>
      </c>
      <c r="C22" s="45"/>
      <c r="D22" s="45" t="s">
        <v>17</v>
      </c>
      <c r="E22" s="45"/>
      <c r="F22" s="45"/>
      <c r="G22" s="131"/>
      <c r="H22" s="131"/>
      <c r="I22" s="61"/>
      <c r="J22" s="68"/>
      <c r="K22" s="66"/>
      <c r="L22" s="66"/>
      <c r="M22" s="66"/>
      <c r="N22" s="116">
        <f t="shared" si="1"/>
        <v>0</v>
      </c>
      <c r="O22" s="67"/>
    </row>
    <row r="23" spans="1:15" ht="13.45" x14ac:dyDescent="0.25">
      <c r="A23" s="64" t="s">
        <v>28</v>
      </c>
      <c r="B23" s="220">
        <f t="shared" si="2"/>
        <v>12</v>
      </c>
      <c r="C23" s="45"/>
      <c r="D23" s="45"/>
      <c r="E23" s="45"/>
      <c r="F23" s="45"/>
      <c r="G23" s="131"/>
      <c r="H23" s="131"/>
      <c r="I23" s="61"/>
      <c r="J23" s="68"/>
      <c r="K23" s="66"/>
      <c r="L23" s="66"/>
      <c r="M23" s="66"/>
      <c r="N23" s="116">
        <f t="shared" si="1"/>
        <v>0</v>
      </c>
      <c r="O23" s="67"/>
    </row>
    <row r="24" spans="1:15" ht="13.45" x14ac:dyDescent="0.25">
      <c r="A24" s="64" t="s">
        <v>29</v>
      </c>
      <c r="B24" s="220">
        <f t="shared" si="2"/>
        <v>13</v>
      </c>
      <c r="C24" s="45"/>
      <c r="D24" s="45"/>
      <c r="E24" s="45"/>
      <c r="F24" s="45"/>
      <c r="G24" s="131"/>
      <c r="H24" s="131"/>
      <c r="I24" s="61"/>
      <c r="J24" s="68"/>
      <c r="K24" s="66"/>
      <c r="L24" s="66"/>
      <c r="M24" s="66"/>
      <c r="N24" s="116">
        <f t="shared" si="1"/>
        <v>0</v>
      </c>
      <c r="O24" s="67"/>
    </row>
    <row r="25" spans="1:15" ht="13.45" x14ac:dyDescent="0.25">
      <c r="A25" s="64" t="s">
        <v>30</v>
      </c>
      <c r="B25" s="220">
        <f t="shared" si="2"/>
        <v>14</v>
      </c>
      <c r="C25" s="45"/>
      <c r="D25" s="45"/>
      <c r="E25" s="45"/>
      <c r="F25" s="45"/>
      <c r="G25" s="131"/>
      <c r="H25" s="131"/>
      <c r="I25" s="61"/>
      <c r="J25" s="68"/>
      <c r="K25" s="66"/>
      <c r="L25" s="66"/>
      <c r="M25" s="66"/>
      <c r="N25" s="116">
        <f t="shared" si="1"/>
        <v>0</v>
      </c>
      <c r="O25" s="67"/>
    </row>
    <row r="26" spans="1:15" thickBot="1" x14ac:dyDescent="0.3">
      <c r="A26" s="69" t="s">
        <v>31</v>
      </c>
      <c r="B26" s="219">
        <f t="shared" si="2"/>
        <v>15</v>
      </c>
      <c r="C26" s="70"/>
      <c r="D26" s="70"/>
      <c r="E26" s="70"/>
      <c r="F26" s="70"/>
      <c r="G26" s="70"/>
      <c r="H26" s="70"/>
      <c r="I26" s="71"/>
      <c r="J26" s="72"/>
      <c r="K26" s="73"/>
      <c r="L26" s="73"/>
      <c r="M26" s="73"/>
      <c r="N26" s="117">
        <f t="shared" si="1"/>
        <v>0</v>
      </c>
      <c r="O26" s="67"/>
    </row>
    <row r="27" spans="1:15" thickBot="1" x14ac:dyDescent="0.3">
      <c r="A27" s="69" t="s">
        <v>32</v>
      </c>
      <c r="B27" s="219">
        <f>B29-1</f>
        <v>16</v>
      </c>
      <c r="C27" s="70"/>
      <c r="D27" s="70"/>
      <c r="E27" s="70"/>
      <c r="F27" s="70"/>
      <c r="G27" s="70"/>
      <c r="H27" s="70"/>
      <c r="I27" s="71"/>
      <c r="J27" s="173"/>
      <c r="K27" s="75"/>
      <c r="L27" s="75"/>
      <c r="M27" s="75"/>
      <c r="N27" s="174">
        <f t="shared" si="1"/>
        <v>0</v>
      </c>
      <c r="O27" s="76" t="s">
        <v>71</v>
      </c>
    </row>
    <row r="28" spans="1:15" thickBot="1" x14ac:dyDescent="0.3">
      <c r="A28" s="77"/>
      <c r="B28" s="78"/>
      <c r="C28" s="79"/>
      <c r="D28" s="79"/>
      <c r="E28" s="79"/>
      <c r="F28" s="79"/>
      <c r="G28" s="78"/>
      <c r="H28" s="78"/>
      <c r="I28" s="80"/>
      <c r="J28" s="81"/>
      <c r="K28" s="82"/>
      <c r="L28" s="82"/>
      <c r="M28" s="263" t="s">
        <v>132</v>
      </c>
      <c r="N28" s="118">
        <f>SUM(N21:N27)</f>
        <v>0</v>
      </c>
      <c r="O28" s="120">
        <f>J4</f>
        <v>0</v>
      </c>
    </row>
    <row r="29" spans="1:15" ht="13.45" x14ac:dyDescent="0.25">
      <c r="A29" s="64" t="s">
        <v>26</v>
      </c>
      <c r="B29" s="220">
        <f t="shared" ref="B29:B34" si="3">B30-1</f>
        <v>17</v>
      </c>
      <c r="C29" s="45"/>
      <c r="D29" s="45"/>
      <c r="E29" s="45"/>
      <c r="F29" s="45"/>
      <c r="G29" s="131"/>
      <c r="H29" s="131"/>
      <c r="I29" s="61" t="s">
        <v>17</v>
      </c>
      <c r="J29" s="68"/>
      <c r="K29" s="66"/>
      <c r="L29" s="66"/>
      <c r="M29" s="66"/>
      <c r="N29" s="116">
        <f t="shared" si="1"/>
        <v>0</v>
      </c>
      <c r="O29" s="83"/>
    </row>
    <row r="30" spans="1:15" ht="13.45" x14ac:dyDescent="0.25">
      <c r="A30" s="64" t="s">
        <v>27</v>
      </c>
      <c r="B30" s="220">
        <f t="shared" si="3"/>
        <v>18</v>
      </c>
      <c r="C30" s="45"/>
      <c r="D30" s="45"/>
      <c r="E30" s="45"/>
      <c r="F30" s="45"/>
      <c r="G30" s="131"/>
      <c r="H30" s="131"/>
      <c r="I30" s="61"/>
      <c r="J30" s="68"/>
      <c r="K30" s="66"/>
      <c r="L30" s="66"/>
      <c r="M30" s="66"/>
      <c r="N30" s="116">
        <f t="shared" si="1"/>
        <v>0</v>
      </c>
      <c r="O30" s="67"/>
    </row>
    <row r="31" spans="1:15" ht="13.45" x14ac:dyDescent="0.25">
      <c r="A31" s="64" t="s">
        <v>28</v>
      </c>
      <c r="B31" s="220">
        <f t="shared" si="3"/>
        <v>19</v>
      </c>
      <c r="C31" s="45"/>
      <c r="D31" s="45"/>
      <c r="E31" s="45"/>
      <c r="F31" s="45"/>
      <c r="G31" s="131"/>
      <c r="H31" s="131"/>
      <c r="I31" s="61"/>
      <c r="J31" s="68"/>
      <c r="K31" s="66"/>
      <c r="L31" s="66"/>
      <c r="M31" s="66"/>
      <c r="N31" s="116">
        <f t="shared" si="1"/>
        <v>0</v>
      </c>
      <c r="O31" s="67"/>
    </row>
    <row r="32" spans="1:15" ht="13.45" x14ac:dyDescent="0.25">
      <c r="A32" s="64" t="s">
        <v>29</v>
      </c>
      <c r="B32" s="220">
        <f t="shared" si="3"/>
        <v>20</v>
      </c>
      <c r="C32" s="45"/>
      <c r="D32" s="45"/>
      <c r="E32" s="45"/>
      <c r="F32" s="45"/>
      <c r="G32" s="131"/>
      <c r="H32" s="131"/>
      <c r="I32" s="61"/>
      <c r="J32" s="68"/>
      <c r="K32" s="66"/>
      <c r="L32" s="66"/>
      <c r="M32" s="66"/>
      <c r="N32" s="116">
        <f t="shared" si="1"/>
        <v>0</v>
      </c>
      <c r="O32" s="67"/>
    </row>
    <row r="33" spans="1:15" ht="13.45" x14ac:dyDescent="0.25">
      <c r="A33" s="64" t="s">
        <v>30</v>
      </c>
      <c r="B33" s="220">
        <f t="shared" si="3"/>
        <v>21</v>
      </c>
      <c r="C33" s="45"/>
      <c r="D33" s="45"/>
      <c r="E33" s="45"/>
      <c r="F33" s="45"/>
      <c r="G33" s="131"/>
      <c r="H33" s="131"/>
      <c r="I33" s="61"/>
      <c r="J33" s="68"/>
      <c r="K33" s="66"/>
      <c r="L33" s="66"/>
      <c r="M33" s="66"/>
      <c r="N33" s="116">
        <f t="shared" si="1"/>
        <v>0</v>
      </c>
      <c r="O33" s="67"/>
    </row>
    <row r="34" spans="1:15" thickBot="1" x14ac:dyDescent="0.3">
      <c r="A34" s="69" t="s">
        <v>31</v>
      </c>
      <c r="B34" s="219">
        <f t="shared" si="3"/>
        <v>22</v>
      </c>
      <c r="C34" s="70"/>
      <c r="D34" s="70"/>
      <c r="E34" s="70"/>
      <c r="F34" s="70"/>
      <c r="G34" s="70"/>
      <c r="H34" s="70"/>
      <c r="I34" s="71"/>
      <c r="J34" s="72"/>
      <c r="K34" s="73"/>
      <c r="L34" s="73"/>
      <c r="M34" s="73"/>
      <c r="N34" s="117">
        <f t="shared" si="1"/>
        <v>0</v>
      </c>
      <c r="O34" s="67"/>
    </row>
    <row r="35" spans="1:15" thickBot="1" x14ac:dyDescent="0.3">
      <c r="A35" s="69" t="s">
        <v>32</v>
      </c>
      <c r="B35" s="219">
        <f>B37-1</f>
        <v>23</v>
      </c>
      <c r="C35" s="70"/>
      <c r="D35" s="70"/>
      <c r="E35" s="70"/>
      <c r="F35" s="70"/>
      <c r="G35" s="70"/>
      <c r="H35" s="70"/>
      <c r="I35" s="71"/>
      <c r="J35" s="72"/>
      <c r="K35" s="73"/>
      <c r="L35" s="73"/>
      <c r="M35" s="73"/>
      <c r="N35" s="117">
        <f t="shared" si="1"/>
        <v>0</v>
      </c>
      <c r="O35" s="172" t="s">
        <v>71</v>
      </c>
    </row>
    <row r="36" spans="1:15" thickBot="1" x14ac:dyDescent="0.3">
      <c r="A36" s="77"/>
      <c r="B36" s="78"/>
      <c r="C36" s="79"/>
      <c r="D36" s="79"/>
      <c r="E36" s="79"/>
      <c r="F36" s="79"/>
      <c r="G36" s="78"/>
      <c r="H36" s="78"/>
      <c r="I36" s="80"/>
      <c r="J36" s="82"/>
      <c r="K36" s="82"/>
      <c r="L36" s="82"/>
      <c r="M36" s="263" t="s">
        <v>132</v>
      </c>
      <c r="N36" s="118">
        <f>SUM(N29:N35)</f>
        <v>0</v>
      </c>
      <c r="O36" s="120">
        <f>J4</f>
        <v>0</v>
      </c>
    </row>
    <row r="37" spans="1:15" ht="13.45" x14ac:dyDescent="0.25">
      <c r="A37" s="64" t="s">
        <v>26</v>
      </c>
      <c r="B37" s="220">
        <f t="shared" ref="B37:B42" si="4">B38-1</f>
        <v>24</v>
      </c>
      <c r="C37" s="45"/>
      <c r="D37" s="45"/>
      <c r="E37" s="45"/>
      <c r="F37" s="45"/>
      <c r="G37" s="45"/>
      <c r="H37" s="45"/>
      <c r="I37" s="61"/>
      <c r="J37" s="68"/>
      <c r="K37" s="66"/>
      <c r="L37" s="66"/>
      <c r="M37" s="66"/>
      <c r="N37" s="116">
        <f t="shared" si="1"/>
        <v>0</v>
      </c>
      <c r="O37" s="83"/>
    </row>
    <row r="38" spans="1:15" ht="13.45" x14ac:dyDescent="0.25">
      <c r="A38" s="64" t="s">
        <v>27</v>
      </c>
      <c r="B38" s="220">
        <f t="shared" si="4"/>
        <v>25</v>
      </c>
      <c r="C38" s="45"/>
      <c r="D38" s="45"/>
      <c r="E38" s="45"/>
      <c r="F38" s="45"/>
      <c r="G38" s="131"/>
      <c r="H38" s="131"/>
      <c r="I38" s="61"/>
      <c r="J38" s="68"/>
      <c r="K38" s="66"/>
      <c r="L38" s="66"/>
      <c r="M38" s="66"/>
      <c r="N38" s="116">
        <f t="shared" si="1"/>
        <v>0</v>
      </c>
      <c r="O38" s="67"/>
    </row>
    <row r="39" spans="1:15" ht="13.45" x14ac:dyDescent="0.25">
      <c r="A39" s="64" t="s">
        <v>28</v>
      </c>
      <c r="B39" s="220">
        <f t="shared" si="4"/>
        <v>26</v>
      </c>
      <c r="C39" s="45"/>
      <c r="D39" s="45"/>
      <c r="E39" s="45"/>
      <c r="F39" s="45"/>
      <c r="G39" s="131"/>
      <c r="H39" s="131"/>
      <c r="I39" s="61"/>
      <c r="J39" s="68"/>
      <c r="K39" s="66"/>
      <c r="L39" s="66"/>
      <c r="M39" s="66"/>
      <c r="N39" s="116">
        <f t="shared" si="1"/>
        <v>0</v>
      </c>
      <c r="O39" s="67"/>
    </row>
    <row r="40" spans="1:15" ht="13.45" x14ac:dyDescent="0.25">
      <c r="A40" s="64" t="s">
        <v>29</v>
      </c>
      <c r="B40" s="220">
        <f t="shared" si="4"/>
        <v>27</v>
      </c>
      <c r="C40" s="45"/>
      <c r="D40" s="45"/>
      <c r="E40" s="45"/>
      <c r="F40" s="45"/>
      <c r="G40" s="131"/>
      <c r="H40" s="131"/>
      <c r="I40" s="61"/>
      <c r="J40" s="68"/>
      <c r="K40" s="66"/>
      <c r="L40" s="66"/>
      <c r="M40" s="66"/>
      <c r="N40" s="116">
        <f t="shared" si="1"/>
        <v>0</v>
      </c>
      <c r="O40" s="67"/>
    </row>
    <row r="41" spans="1:15" ht="13.45" x14ac:dyDescent="0.25">
      <c r="A41" s="130" t="s">
        <v>30</v>
      </c>
      <c r="B41" s="218">
        <f t="shared" si="4"/>
        <v>28</v>
      </c>
      <c r="C41" s="131"/>
      <c r="D41" s="131" t="s">
        <v>17</v>
      </c>
      <c r="E41" s="131"/>
      <c r="F41" s="131"/>
      <c r="G41" s="131"/>
      <c r="H41" s="131"/>
      <c r="I41" s="132"/>
      <c r="J41" s="133"/>
      <c r="K41" s="134"/>
      <c r="L41" s="134"/>
      <c r="M41" s="134"/>
      <c r="N41" s="144">
        <f t="shared" si="1"/>
        <v>0</v>
      </c>
      <c r="O41" s="92"/>
    </row>
    <row r="42" spans="1:15" thickBot="1" x14ac:dyDescent="0.3">
      <c r="A42" s="69" t="s">
        <v>31</v>
      </c>
      <c r="B42" s="219">
        <f t="shared" si="4"/>
        <v>29</v>
      </c>
      <c r="C42" s="70"/>
      <c r="D42" s="70"/>
      <c r="E42" s="70"/>
      <c r="F42" s="70"/>
      <c r="G42" s="70"/>
      <c r="H42" s="70"/>
      <c r="I42" s="71"/>
      <c r="J42" s="72"/>
      <c r="K42" s="73"/>
      <c r="L42" s="73"/>
      <c r="M42" s="73"/>
      <c r="N42" s="117">
        <f t="shared" si="1"/>
        <v>0</v>
      </c>
      <c r="O42" s="67" t="s">
        <v>17</v>
      </c>
    </row>
    <row r="43" spans="1:15" thickBot="1" x14ac:dyDescent="0.3">
      <c r="A43" s="69" t="s">
        <v>32</v>
      </c>
      <c r="B43" s="219">
        <f>B45-1</f>
        <v>30</v>
      </c>
      <c r="C43" s="70"/>
      <c r="D43" s="70"/>
      <c r="E43" s="70"/>
      <c r="F43" s="70"/>
      <c r="G43" s="70"/>
      <c r="H43" s="70"/>
      <c r="I43" s="71"/>
      <c r="J43" s="72"/>
      <c r="K43" s="73"/>
      <c r="L43" s="73"/>
      <c r="M43" s="73"/>
      <c r="N43" s="117">
        <f t="shared" si="1"/>
        <v>0</v>
      </c>
      <c r="O43" s="172" t="s">
        <v>71</v>
      </c>
    </row>
    <row r="44" spans="1:15" thickBot="1" x14ac:dyDescent="0.3">
      <c r="A44" s="77"/>
      <c r="B44" s="78"/>
      <c r="C44" s="79"/>
      <c r="D44" s="79"/>
      <c r="E44" s="79"/>
      <c r="F44" s="79"/>
      <c r="G44" s="78"/>
      <c r="H44" s="78"/>
      <c r="I44" s="80"/>
      <c r="J44" s="81"/>
      <c r="K44" s="82"/>
      <c r="L44" s="82"/>
      <c r="M44" s="263" t="s">
        <v>132</v>
      </c>
      <c r="N44" s="118">
        <f>SUM(N37:N43)</f>
        <v>0</v>
      </c>
      <c r="O44" s="120">
        <f>J4</f>
        <v>0</v>
      </c>
    </row>
    <row r="45" spans="1:15" ht="13.45" x14ac:dyDescent="0.25">
      <c r="A45" s="64" t="s">
        <v>26</v>
      </c>
      <c r="B45" s="220">
        <v>31</v>
      </c>
      <c r="C45" s="65" t="s">
        <v>198</v>
      </c>
      <c r="D45" s="45"/>
      <c r="E45" s="45"/>
      <c r="F45" s="45"/>
      <c r="G45" s="131"/>
      <c r="H45" s="131"/>
      <c r="I45" s="61"/>
      <c r="J45" s="68" t="s">
        <v>199</v>
      </c>
      <c r="K45" s="66"/>
      <c r="L45" s="66"/>
      <c r="M45" s="66"/>
      <c r="N45" s="144"/>
      <c r="O45" s="83"/>
    </row>
    <row r="46" spans="1:15" ht="13.45" x14ac:dyDescent="0.25">
      <c r="A46" s="64" t="s">
        <v>27</v>
      </c>
      <c r="B46" s="220" t="s">
        <v>17</v>
      </c>
      <c r="C46" s="301" t="s">
        <v>17</v>
      </c>
      <c r="D46" s="45"/>
      <c r="E46" s="45"/>
      <c r="F46" s="45"/>
      <c r="G46" s="131"/>
      <c r="H46" s="131"/>
      <c r="I46" s="61"/>
      <c r="J46" s="68" t="s">
        <v>119</v>
      </c>
      <c r="K46" s="66"/>
      <c r="L46" s="66"/>
      <c r="M46" s="66"/>
      <c r="N46" s="144"/>
      <c r="O46" s="83"/>
    </row>
    <row r="47" spans="1:15" ht="13.45" x14ac:dyDescent="0.25">
      <c r="A47" s="64" t="s">
        <v>28</v>
      </c>
      <c r="B47" s="220"/>
      <c r="C47" s="301" t="s">
        <v>17</v>
      </c>
      <c r="D47" s="45"/>
      <c r="E47" s="45"/>
      <c r="F47" s="45"/>
      <c r="G47" s="131"/>
      <c r="H47" s="131"/>
      <c r="I47" s="61"/>
      <c r="K47" s="66"/>
      <c r="L47" s="66"/>
      <c r="M47" s="66"/>
      <c r="N47" s="144"/>
      <c r="O47" s="83"/>
    </row>
    <row r="48" spans="1:15" ht="13.45" x14ac:dyDescent="0.25">
      <c r="A48" s="64" t="s">
        <v>29</v>
      </c>
      <c r="B48" s="220"/>
      <c r="C48" s="301" t="s">
        <v>17</v>
      </c>
      <c r="D48" s="45"/>
      <c r="E48" s="45"/>
      <c r="F48" s="45"/>
      <c r="G48" s="131"/>
      <c r="H48" s="131"/>
      <c r="I48" s="61"/>
      <c r="J48" s="68"/>
      <c r="K48" s="66"/>
      <c r="L48" s="66"/>
      <c r="M48" s="66"/>
      <c r="N48" s="144"/>
      <c r="O48" s="83"/>
    </row>
    <row r="49" spans="1:15" ht="13.45" x14ac:dyDescent="0.25">
      <c r="A49" s="64" t="s">
        <v>30</v>
      </c>
      <c r="B49" s="220"/>
      <c r="C49" s="301"/>
      <c r="D49" s="45"/>
      <c r="E49" s="45"/>
      <c r="F49" s="45"/>
      <c r="G49" s="131"/>
      <c r="H49" s="131"/>
      <c r="I49" s="61" t="s">
        <v>17</v>
      </c>
      <c r="J49" s="68"/>
      <c r="K49" s="66"/>
      <c r="L49" s="66"/>
      <c r="M49" s="66"/>
      <c r="N49" s="144"/>
      <c r="O49" s="83" t="s">
        <v>17</v>
      </c>
    </row>
    <row r="50" spans="1:15" thickBot="1" x14ac:dyDescent="0.3">
      <c r="A50" s="69" t="s">
        <v>31</v>
      </c>
      <c r="B50" s="219"/>
      <c r="C50" s="70"/>
      <c r="D50" s="70"/>
      <c r="E50" s="70"/>
      <c r="F50" s="70"/>
      <c r="G50" s="70"/>
      <c r="H50" s="70"/>
      <c r="I50" s="71"/>
      <c r="J50" s="72"/>
      <c r="K50" s="73"/>
      <c r="L50" s="73"/>
      <c r="M50" s="73"/>
      <c r="N50" s="117"/>
      <c r="O50" s="84"/>
    </row>
    <row r="51" spans="1:15" thickBot="1" x14ac:dyDescent="0.3">
      <c r="A51" s="69" t="s">
        <v>32</v>
      </c>
      <c r="B51" s="219"/>
      <c r="C51" s="70"/>
      <c r="D51" s="70"/>
      <c r="E51" s="70"/>
      <c r="F51" s="70"/>
      <c r="G51" s="70"/>
      <c r="H51" s="70"/>
      <c r="I51" s="71"/>
      <c r="J51" s="72"/>
      <c r="K51" s="73"/>
      <c r="L51" s="73"/>
      <c r="M51" s="73"/>
      <c r="N51" s="117"/>
      <c r="O51" s="172" t="s">
        <v>71</v>
      </c>
    </row>
    <row r="52" spans="1:15" thickBot="1" x14ac:dyDescent="0.3">
      <c r="A52" s="85"/>
      <c r="B52" s="86"/>
      <c r="C52" s="469" t="s">
        <v>33</v>
      </c>
      <c r="D52" s="470"/>
      <c r="E52" s="470"/>
      <c r="F52" s="471"/>
      <c r="G52" s="298"/>
      <c r="H52" s="298"/>
      <c r="I52" s="151"/>
      <c r="J52" s="81"/>
      <c r="K52" s="82"/>
      <c r="L52" s="82"/>
      <c r="M52" s="263" t="s">
        <v>132</v>
      </c>
      <c r="N52" s="118"/>
      <c r="O52" s="120"/>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1" t="s">
        <v>18</v>
      </c>
      <c r="J54" s="475"/>
      <c r="K54" s="420"/>
      <c r="L54" s="420"/>
      <c r="M54" s="420"/>
      <c r="N54" s="420"/>
      <c r="O54" s="420"/>
    </row>
    <row r="55" spans="1:15" ht="13.45" x14ac:dyDescent="0.25">
      <c r="A55" s="425" t="s">
        <v>74</v>
      </c>
      <c r="B55" s="426"/>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3">
        <f t="shared" ref="C56:I56" si="6">SUM(C13:C45)</f>
        <v>0</v>
      </c>
      <c r="D56" s="223">
        <f t="shared" si="6"/>
        <v>0</v>
      </c>
      <c r="E56" s="223">
        <f t="shared" si="6"/>
        <v>0</v>
      </c>
      <c r="F56" s="223">
        <f t="shared" si="6"/>
        <v>0</v>
      </c>
      <c r="G56" s="223">
        <f t="shared" si="6"/>
        <v>0</v>
      </c>
      <c r="H56" s="223">
        <f t="shared" si="6"/>
        <v>0</v>
      </c>
      <c r="I56" s="223">
        <f t="shared" si="6"/>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7">G55-G56</f>
        <v>0</v>
      </c>
      <c r="H57" s="271">
        <f t="shared" si="7"/>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66</v>
      </c>
      <c r="J61" s="111"/>
      <c r="K61" s="111"/>
      <c r="L61" s="112"/>
      <c r="M61" s="111"/>
      <c r="N61" s="107"/>
      <c r="O61" s="113"/>
    </row>
    <row r="62" spans="1:15" ht="13.45" x14ac:dyDescent="0.25">
      <c r="A62" s="67" t="s">
        <v>197</v>
      </c>
      <c r="B62" s="107"/>
      <c r="C62" s="108"/>
      <c r="D62" s="108"/>
      <c r="E62" s="108"/>
      <c r="F62" s="108"/>
      <c r="G62" s="108"/>
      <c r="H62" s="108"/>
      <c r="I62" s="110" t="s">
        <v>68</v>
      </c>
      <c r="J62" s="111"/>
      <c r="K62" s="111"/>
      <c r="L62" s="112"/>
      <c r="M62" s="111"/>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A6:I7"/>
    <mergeCell ref="J6:O8"/>
    <mergeCell ref="C5:E5"/>
    <mergeCell ref="N1:O1"/>
    <mergeCell ref="N2:O2"/>
    <mergeCell ref="A3:I3"/>
    <mergeCell ref="M3:N3"/>
    <mergeCell ref="A4:I4"/>
    <mergeCell ref="J4:L4"/>
    <mergeCell ref="J3:L3"/>
    <mergeCell ref="A1:C1"/>
    <mergeCell ref="A2:C2"/>
    <mergeCell ref="D1:M1"/>
    <mergeCell ref="D2:M2"/>
  </mergeCells>
  <pageMargins left="0.7" right="0.7" top="0.75" bottom="0.75" header="0.3" footer="0.3"/>
  <pageSetup scale="58" orientation="portrait" r:id="rId1"/>
  <ignoredErrors>
    <ignoredError sqref="N44 N36" formula="1"/>
    <ignoredError sqref="C5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2"/>
  <sheetViews>
    <sheetView zoomScaleNormal="100" workbookViewId="0">
      <pane ySplit="12" topLeftCell="A13" activePane="bottomLeft" state="frozen"/>
      <selection pane="bottomLeft" activeCell="A13" sqref="A13"/>
    </sheetView>
  </sheetViews>
  <sheetFormatPr defaultColWidth="8.8984375" defaultRowHeight="14" x14ac:dyDescent="0.3"/>
  <cols>
    <col min="1" max="1" width="8.8984375" style="30"/>
    <col min="2" max="2" width="9.8984375" style="30" bestFit="1" customWidth="1"/>
    <col min="3" max="6" width="8.8984375" style="30"/>
    <col min="7" max="7" width="8" style="185" customWidth="1"/>
    <col min="8" max="8" width="8.296875" style="185" bestFit="1" customWidth="1"/>
    <col min="9" max="14" width="8.8984375" style="30"/>
    <col min="15" max="15" width="14.296875" style="30" customWidth="1"/>
    <col min="16" max="16384" width="8.8984375" style="30"/>
  </cols>
  <sheetData>
    <row r="1" spans="1:15" ht="14.5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49">
        <f>Mar!N2+1</f>
        <v>3</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4</v>
      </c>
      <c r="N4" s="248" t="s">
        <v>85</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142</v>
      </c>
      <c r="B6" s="373"/>
      <c r="C6" s="373"/>
      <c r="D6" s="373"/>
      <c r="E6" s="373"/>
      <c r="F6" s="373"/>
      <c r="G6" s="373"/>
      <c r="H6" s="373"/>
      <c r="I6" s="374"/>
      <c r="J6" s="478" t="s">
        <v>97</v>
      </c>
      <c r="K6" s="441"/>
      <c r="L6" s="441"/>
      <c r="M6" s="441"/>
      <c r="N6" s="441"/>
      <c r="O6" s="442"/>
    </row>
    <row r="7" spans="1:15" ht="19.5"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45"/>
      <c r="K8" s="445"/>
      <c r="L8" s="445"/>
      <c r="M8" s="445"/>
      <c r="N8" s="445"/>
      <c r="O8" s="446"/>
    </row>
    <row r="9" spans="1:15" ht="13.45" x14ac:dyDescent="0.25">
      <c r="A9" s="122" t="s">
        <v>79</v>
      </c>
      <c r="B9" s="123"/>
      <c r="C9" s="249">
        <f>Mar!C57</f>
        <v>0</v>
      </c>
      <c r="D9" s="249">
        <f>Mar!D57</f>
        <v>0</v>
      </c>
      <c r="E9" s="249">
        <f>Mar!E57</f>
        <v>0</v>
      </c>
      <c r="F9" s="249">
        <f>Mar!F57</f>
        <v>0</v>
      </c>
      <c r="G9" s="249">
        <f>Mar!G57</f>
        <v>0</v>
      </c>
      <c r="H9" s="249">
        <f>Mar!H57</f>
        <v>0</v>
      </c>
      <c r="I9" s="250">
        <f>Mar!I57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45"/>
      <c r="D12" s="146"/>
      <c r="E12" s="42"/>
      <c r="F12" s="147"/>
      <c r="G12" s="131"/>
      <c r="H12" s="131"/>
      <c r="I12" s="148"/>
      <c r="J12" s="213">
        <v>0.33333333333333331</v>
      </c>
      <c r="K12" s="211">
        <v>0.5</v>
      </c>
      <c r="L12" s="211">
        <v>0.54166666666666663</v>
      </c>
      <c r="M12" s="211">
        <v>0.70833333333333337</v>
      </c>
      <c r="N12" s="214">
        <v>8</v>
      </c>
      <c r="O12" s="209" t="s">
        <v>120</v>
      </c>
    </row>
    <row r="13" spans="1:15" ht="13.45" x14ac:dyDescent="0.25">
      <c r="A13" s="64" t="s">
        <v>26</v>
      </c>
      <c r="B13" s="224" t="str">
        <f t="shared" ref="B13:B17" si="0">IF(B14=" "," ",IF(DAY(B14)=1," ",B14-1))</f>
        <v xml:space="preserve"> </v>
      </c>
      <c r="C13" s="65" t="s">
        <v>202</v>
      </c>
      <c r="D13" s="45"/>
      <c r="E13" s="45"/>
      <c r="F13" s="45"/>
      <c r="G13" s="131"/>
      <c r="H13" s="131"/>
      <c r="I13" s="61"/>
      <c r="J13" s="68"/>
      <c r="K13" s="66"/>
      <c r="L13" s="66"/>
      <c r="M13" s="66"/>
      <c r="N13" s="116">
        <f t="shared" ref="N13:N43" si="1">ROUND(((M13-J13-(L13-K13))*24),2)</f>
        <v>0</v>
      </c>
      <c r="O13" s="265" t="s">
        <v>203</v>
      </c>
    </row>
    <row r="14" spans="1:15" ht="13.45" x14ac:dyDescent="0.25">
      <c r="A14" s="64" t="s">
        <v>27</v>
      </c>
      <c r="B14" s="218">
        <f t="shared" si="0"/>
        <v>1</v>
      </c>
      <c r="C14" s="65"/>
      <c r="D14" s="45"/>
      <c r="E14" s="45"/>
      <c r="F14" s="45"/>
      <c r="G14" s="131"/>
      <c r="H14" s="131"/>
      <c r="I14" s="61"/>
      <c r="J14" s="68"/>
      <c r="K14" s="66"/>
      <c r="L14" s="66"/>
      <c r="M14" s="66"/>
      <c r="N14" s="116">
        <f t="shared" si="1"/>
        <v>0</v>
      </c>
      <c r="O14" s="305" t="s">
        <v>17</v>
      </c>
    </row>
    <row r="15" spans="1:15" ht="13.45" x14ac:dyDescent="0.25">
      <c r="A15" s="64" t="s">
        <v>28</v>
      </c>
      <c r="B15" s="220">
        <f t="shared" si="0"/>
        <v>2</v>
      </c>
      <c r="C15" s="65" t="s">
        <v>17</v>
      </c>
      <c r="D15" s="45"/>
      <c r="E15" s="45"/>
      <c r="F15" s="45"/>
      <c r="G15" s="45"/>
      <c r="H15" s="45"/>
      <c r="I15" s="61"/>
      <c r="J15" s="68"/>
      <c r="K15" s="66"/>
      <c r="L15" s="66"/>
      <c r="M15" s="66"/>
      <c r="N15" s="116">
        <f t="shared" si="1"/>
        <v>0</v>
      </c>
      <c r="O15" s="305" t="s">
        <v>17</v>
      </c>
    </row>
    <row r="16" spans="1:15" ht="13.45" x14ac:dyDescent="0.25">
      <c r="A16" s="64" t="s">
        <v>29</v>
      </c>
      <c r="B16" s="220">
        <f t="shared" si="0"/>
        <v>3</v>
      </c>
      <c r="C16" s="65" t="s">
        <v>17</v>
      </c>
      <c r="D16" s="45"/>
      <c r="E16" s="45"/>
      <c r="F16" s="45"/>
      <c r="G16" s="131"/>
      <c r="H16" s="131"/>
      <c r="I16" s="61"/>
      <c r="J16" s="68"/>
      <c r="K16" s="66"/>
      <c r="L16" s="66"/>
      <c r="M16" s="66"/>
      <c r="N16" s="116">
        <f t="shared" si="1"/>
        <v>0</v>
      </c>
      <c r="O16" s="304" t="s">
        <v>17</v>
      </c>
    </row>
    <row r="17" spans="1:15" ht="13.45" x14ac:dyDescent="0.25">
      <c r="A17" s="64" t="s">
        <v>30</v>
      </c>
      <c r="B17" s="220">
        <f t="shared" si="0"/>
        <v>4</v>
      </c>
      <c r="C17" s="65"/>
      <c r="D17" s="45"/>
      <c r="E17" s="45"/>
      <c r="F17" s="45"/>
      <c r="G17" s="131"/>
      <c r="H17" s="131"/>
      <c r="I17" s="61" t="s">
        <v>17</v>
      </c>
      <c r="J17" s="68"/>
      <c r="K17" s="66"/>
      <c r="L17" s="66"/>
      <c r="M17" s="66"/>
      <c r="N17" s="116">
        <f t="shared" si="1"/>
        <v>0</v>
      </c>
      <c r="O17" s="304" t="s">
        <v>17</v>
      </c>
    </row>
    <row r="18" spans="1:15" thickBot="1" x14ac:dyDescent="0.3">
      <c r="A18" s="69" t="s">
        <v>31</v>
      </c>
      <c r="B18" s="219">
        <f>IF(B19=" "," ",IF(DAY(B19)=1," ",B19-1))</f>
        <v>5</v>
      </c>
      <c r="C18" s="70"/>
      <c r="D18" s="70"/>
      <c r="E18" s="70"/>
      <c r="F18" s="70"/>
      <c r="G18" s="70"/>
      <c r="H18" s="70"/>
      <c r="I18" s="71"/>
      <c r="J18" s="72"/>
      <c r="K18" s="73"/>
      <c r="L18" s="73"/>
      <c r="M18" s="73"/>
      <c r="N18" s="117">
        <f t="shared" si="1"/>
        <v>0</v>
      </c>
      <c r="O18" s="67"/>
    </row>
    <row r="19" spans="1:15" thickBot="1" x14ac:dyDescent="0.3">
      <c r="A19" s="69" t="s">
        <v>32</v>
      </c>
      <c r="B19" s="219">
        <f>IF(B21=" "," ",IF(DAY(B21)=1," ",B21-1))</f>
        <v>6</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3" t="s">
        <v>132</v>
      </c>
      <c r="N20" s="118">
        <f>SUM(N13:N19)</f>
        <v>0</v>
      </c>
      <c r="O20" s="120">
        <f>J4</f>
        <v>0</v>
      </c>
    </row>
    <row r="21" spans="1:15" ht="13.45" x14ac:dyDescent="0.25">
      <c r="A21" s="64" t="s">
        <v>26</v>
      </c>
      <c r="B21" s="220">
        <f t="shared" ref="B21:B26" si="2">B22-1</f>
        <v>7</v>
      </c>
      <c r="C21" s="45"/>
      <c r="D21" s="45"/>
      <c r="E21" s="45"/>
      <c r="F21" s="45"/>
      <c r="G21" s="131"/>
      <c r="H21" s="131"/>
      <c r="I21" s="61"/>
      <c r="J21" s="68"/>
      <c r="K21" s="66"/>
      <c r="L21" s="66"/>
      <c r="M21" s="66"/>
      <c r="N21" s="116">
        <f t="shared" si="1"/>
        <v>0</v>
      </c>
      <c r="O21" s="83"/>
    </row>
    <row r="22" spans="1:15" ht="13.45" x14ac:dyDescent="0.25">
      <c r="A22" s="64" t="s">
        <v>27</v>
      </c>
      <c r="B22" s="220">
        <f t="shared" si="2"/>
        <v>8</v>
      </c>
      <c r="C22" s="45"/>
      <c r="D22" s="45" t="s">
        <v>17</v>
      </c>
      <c r="E22" s="45"/>
      <c r="F22" s="45"/>
      <c r="G22" s="131"/>
      <c r="H22" s="131"/>
      <c r="I22" s="61"/>
      <c r="J22" s="68"/>
      <c r="K22" s="66"/>
      <c r="L22" s="66"/>
      <c r="M22" s="66"/>
      <c r="N22" s="116">
        <f t="shared" si="1"/>
        <v>0</v>
      </c>
      <c r="O22" s="67"/>
    </row>
    <row r="23" spans="1:15" ht="13.45" x14ac:dyDescent="0.25">
      <c r="A23" s="64" t="s">
        <v>28</v>
      </c>
      <c r="B23" s="220">
        <f t="shared" si="2"/>
        <v>9</v>
      </c>
      <c r="C23" s="45"/>
      <c r="D23" s="45"/>
      <c r="E23" s="45"/>
      <c r="F23" s="45"/>
      <c r="G23" s="131"/>
      <c r="H23" s="131"/>
      <c r="I23" s="61"/>
      <c r="J23" s="68"/>
      <c r="K23" s="66"/>
      <c r="L23" s="66"/>
      <c r="M23" s="66"/>
      <c r="N23" s="116">
        <f t="shared" si="1"/>
        <v>0</v>
      </c>
      <c r="O23" s="67"/>
    </row>
    <row r="24" spans="1:15" ht="13.45" x14ac:dyDescent="0.25">
      <c r="A24" s="64" t="s">
        <v>29</v>
      </c>
      <c r="B24" s="220">
        <f t="shared" si="2"/>
        <v>10</v>
      </c>
      <c r="C24" s="45"/>
      <c r="D24" s="45"/>
      <c r="E24" s="45"/>
      <c r="F24" s="45"/>
      <c r="G24" s="131"/>
      <c r="H24" s="131"/>
      <c r="I24" s="61"/>
      <c r="J24" s="68"/>
      <c r="K24" s="66"/>
      <c r="L24" s="66"/>
      <c r="M24" s="66"/>
      <c r="N24" s="116">
        <f t="shared" si="1"/>
        <v>0</v>
      </c>
      <c r="O24" s="67"/>
    </row>
    <row r="25" spans="1:15" ht="13.45" x14ac:dyDescent="0.25">
      <c r="A25" s="64" t="s">
        <v>30</v>
      </c>
      <c r="B25" s="220">
        <f t="shared" si="2"/>
        <v>11</v>
      </c>
      <c r="C25" s="45"/>
      <c r="D25" s="45"/>
      <c r="E25" s="45"/>
      <c r="F25" s="45"/>
      <c r="G25" s="131"/>
      <c r="H25" s="131"/>
      <c r="I25" s="61"/>
      <c r="J25" s="68"/>
      <c r="K25" s="66"/>
      <c r="L25" s="66"/>
      <c r="M25" s="66"/>
      <c r="N25" s="116">
        <f t="shared" si="1"/>
        <v>0</v>
      </c>
      <c r="O25" s="67"/>
    </row>
    <row r="26" spans="1:15" thickBot="1" x14ac:dyDescent="0.3">
      <c r="A26" s="69" t="s">
        <v>31</v>
      </c>
      <c r="B26" s="219">
        <f t="shared" si="2"/>
        <v>12</v>
      </c>
      <c r="C26" s="70"/>
      <c r="D26" s="70"/>
      <c r="E26" s="70"/>
      <c r="F26" s="70"/>
      <c r="G26" s="70"/>
      <c r="H26" s="70"/>
      <c r="I26" s="71"/>
      <c r="J26" s="72"/>
      <c r="K26" s="73"/>
      <c r="L26" s="73"/>
      <c r="M26" s="73"/>
      <c r="N26" s="117">
        <f t="shared" si="1"/>
        <v>0</v>
      </c>
      <c r="O26" s="67"/>
    </row>
    <row r="27" spans="1:15" thickBot="1" x14ac:dyDescent="0.3">
      <c r="A27" s="69" t="s">
        <v>32</v>
      </c>
      <c r="B27" s="219">
        <f>B29-1</f>
        <v>13</v>
      </c>
      <c r="C27" s="70"/>
      <c r="D27" s="70"/>
      <c r="E27" s="70"/>
      <c r="F27" s="70"/>
      <c r="G27" s="70"/>
      <c r="H27" s="70"/>
      <c r="I27" s="71"/>
      <c r="J27" s="72"/>
      <c r="K27" s="73"/>
      <c r="L27" s="73"/>
      <c r="M27" s="73"/>
      <c r="N27" s="117">
        <f t="shared" si="1"/>
        <v>0</v>
      </c>
      <c r="O27" s="76" t="s">
        <v>71</v>
      </c>
    </row>
    <row r="28" spans="1:15" thickBot="1" x14ac:dyDescent="0.3">
      <c r="A28" s="77"/>
      <c r="B28" s="78"/>
      <c r="C28" s="79"/>
      <c r="D28" s="79"/>
      <c r="E28" s="79"/>
      <c r="F28" s="79"/>
      <c r="G28" s="78"/>
      <c r="H28" s="78"/>
      <c r="I28" s="80"/>
      <c r="J28" s="82"/>
      <c r="K28" s="82"/>
      <c r="L28" s="82"/>
      <c r="M28" s="263" t="s">
        <v>132</v>
      </c>
      <c r="N28" s="118">
        <f>SUM(N21:N27)</f>
        <v>0</v>
      </c>
      <c r="O28" s="120">
        <f>J4</f>
        <v>0</v>
      </c>
    </row>
    <row r="29" spans="1:15" ht="13.45" x14ac:dyDescent="0.25">
      <c r="A29" s="64" t="s">
        <v>26</v>
      </c>
      <c r="B29" s="220">
        <f t="shared" ref="B29:B34" si="3">B30-1</f>
        <v>14</v>
      </c>
      <c r="C29" s="45"/>
      <c r="D29" s="45"/>
      <c r="E29" s="45"/>
      <c r="F29" s="45"/>
      <c r="G29" s="131"/>
      <c r="H29" s="131"/>
      <c r="I29" s="61" t="s">
        <v>17</v>
      </c>
      <c r="J29" s="68"/>
      <c r="K29" s="66"/>
      <c r="L29" s="66"/>
      <c r="M29" s="66"/>
      <c r="N29" s="116">
        <f t="shared" si="1"/>
        <v>0</v>
      </c>
      <c r="O29" s="83"/>
    </row>
    <row r="30" spans="1:15" ht="13.45" x14ac:dyDescent="0.25">
      <c r="A30" s="64" t="s">
        <v>27</v>
      </c>
      <c r="B30" s="220">
        <f t="shared" si="3"/>
        <v>15</v>
      </c>
      <c r="C30" s="45"/>
      <c r="D30" s="45"/>
      <c r="E30" s="45"/>
      <c r="F30" s="45"/>
      <c r="G30" s="131"/>
      <c r="H30" s="131"/>
      <c r="I30" s="61"/>
      <c r="J30" s="68"/>
      <c r="K30" s="66"/>
      <c r="L30" s="66"/>
      <c r="M30" s="66"/>
      <c r="N30" s="116">
        <f t="shared" si="1"/>
        <v>0</v>
      </c>
      <c r="O30" s="67"/>
    </row>
    <row r="31" spans="1:15" ht="13.45" x14ac:dyDescent="0.25">
      <c r="A31" s="64" t="s">
        <v>28</v>
      </c>
      <c r="B31" s="220">
        <f t="shared" si="3"/>
        <v>16</v>
      </c>
      <c r="C31" s="45"/>
      <c r="D31" s="45"/>
      <c r="E31" s="45"/>
      <c r="F31" s="45"/>
      <c r="G31" s="131"/>
      <c r="H31" s="131"/>
      <c r="I31" s="61"/>
      <c r="J31" s="68"/>
      <c r="K31" s="66"/>
      <c r="L31" s="66"/>
      <c r="M31" s="66"/>
      <c r="N31" s="116">
        <f t="shared" si="1"/>
        <v>0</v>
      </c>
      <c r="O31" s="67"/>
    </row>
    <row r="32" spans="1:15" ht="13.45" x14ac:dyDescent="0.25">
      <c r="A32" s="64" t="s">
        <v>29</v>
      </c>
      <c r="B32" s="220">
        <f t="shared" si="3"/>
        <v>17</v>
      </c>
      <c r="C32" s="45"/>
      <c r="D32" s="45"/>
      <c r="E32" s="45"/>
      <c r="F32" s="45"/>
      <c r="G32" s="131"/>
      <c r="H32" s="131"/>
      <c r="I32" s="61"/>
      <c r="J32" s="68"/>
      <c r="K32" s="66"/>
      <c r="L32" s="66"/>
      <c r="M32" s="66"/>
      <c r="N32" s="116">
        <f t="shared" si="1"/>
        <v>0</v>
      </c>
      <c r="O32" s="67"/>
    </row>
    <row r="33" spans="1:15" ht="13.45" x14ac:dyDescent="0.25">
      <c r="A33" s="124" t="s">
        <v>30</v>
      </c>
      <c r="B33" s="306">
        <f t="shared" si="3"/>
        <v>18</v>
      </c>
      <c r="C33" s="125"/>
      <c r="D33" s="125"/>
      <c r="E33" s="125"/>
      <c r="F33" s="125"/>
      <c r="G33" s="125"/>
      <c r="H33" s="125"/>
      <c r="I33" s="126" t="s">
        <v>50</v>
      </c>
      <c r="J33" s="127"/>
      <c r="K33" s="128"/>
      <c r="L33" s="128"/>
      <c r="M33" s="128"/>
      <c r="N33" s="307">
        <f t="shared" si="1"/>
        <v>0</v>
      </c>
      <c r="O33" s="129" t="s">
        <v>51</v>
      </c>
    </row>
    <row r="34" spans="1:15" thickBot="1" x14ac:dyDescent="0.3">
      <c r="A34" s="69" t="s">
        <v>31</v>
      </c>
      <c r="B34" s="219">
        <f t="shared" si="3"/>
        <v>19</v>
      </c>
      <c r="C34" s="70"/>
      <c r="D34" s="70"/>
      <c r="E34" s="70"/>
      <c r="F34" s="70"/>
      <c r="G34" s="70"/>
      <c r="H34" s="70"/>
      <c r="I34" s="71"/>
      <c r="J34" s="72"/>
      <c r="K34" s="73"/>
      <c r="L34" s="73"/>
      <c r="M34" s="73"/>
      <c r="N34" s="117">
        <f t="shared" si="1"/>
        <v>0</v>
      </c>
      <c r="O34" s="67"/>
    </row>
    <row r="35" spans="1:15" thickBot="1" x14ac:dyDescent="0.3">
      <c r="A35" s="69" t="s">
        <v>32</v>
      </c>
      <c r="B35" s="219">
        <f>B37-1</f>
        <v>20</v>
      </c>
      <c r="C35" s="70"/>
      <c r="D35" s="70"/>
      <c r="E35" s="70"/>
      <c r="F35" s="70"/>
      <c r="G35" s="70"/>
      <c r="H35" s="70"/>
      <c r="I35" s="71"/>
      <c r="J35" s="72"/>
      <c r="K35" s="73"/>
      <c r="L35" s="73"/>
      <c r="M35" s="73"/>
      <c r="N35" s="117">
        <f t="shared" si="1"/>
        <v>0</v>
      </c>
      <c r="O35" s="76" t="s">
        <v>71</v>
      </c>
    </row>
    <row r="36" spans="1:15" thickBot="1" x14ac:dyDescent="0.3">
      <c r="A36" s="77"/>
      <c r="B36" s="78"/>
      <c r="C36" s="79"/>
      <c r="D36" s="79"/>
      <c r="E36" s="79"/>
      <c r="F36" s="79"/>
      <c r="G36" s="78"/>
      <c r="H36" s="78"/>
      <c r="I36" s="80"/>
      <c r="J36" s="82"/>
      <c r="K36" s="82"/>
      <c r="L36" s="82"/>
      <c r="M36" s="263" t="s">
        <v>132</v>
      </c>
      <c r="N36" s="118">
        <f>SUM(N29:N35)</f>
        <v>0</v>
      </c>
      <c r="O36" s="120">
        <f>J4-D53</f>
        <v>0</v>
      </c>
    </row>
    <row r="37" spans="1:15" ht="13.45" x14ac:dyDescent="0.25">
      <c r="A37" s="64" t="s">
        <v>26</v>
      </c>
      <c r="B37" s="220">
        <f t="shared" ref="B37:B42" si="4">B38-1</f>
        <v>21</v>
      </c>
      <c r="C37" s="45"/>
      <c r="D37" s="45"/>
      <c r="E37" s="45"/>
      <c r="F37" s="45"/>
      <c r="G37" s="45"/>
      <c r="H37" s="45"/>
      <c r="I37" s="61"/>
      <c r="J37" s="68"/>
      <c r="K37" s="66"/>
      <c r="L37" s="66"/>
      <c r="M37" s="66"/>
      <c r="N37" s="116">
        <f t="shared" si="1"/>
        <v>0</v>
      </c>
      <c r="O37" s="83"/>
    </row>
    <row r="38" spans="1:15" ht="13.45" x14ac:dyDescent="0.25">
      <c r="A38" s="64" t="s">
        <v>27</v>
      </c>
      <c r="B38" s="220">
        <f t="shared" si="4"/>
        <v>22</v>
      </c>
      <c r="C38" s="45"/>
      <c r="D38" s="45"/>
      <c r="E38" s="45"/>
      <c r="F38" s="45"/>
      <c r="G38" s="131"/>
      <c r="H38" s="131"/>
      <c r="I38" s="61"/>
      <c r="J38" s="68"/>
      <c r="K38" s="66"/>
      <c r="L38" s="66"/>
      <c r="M38" s="66"/>
      <c r="N38" s="116">
        <f t="shared" si="1"/>
        <v>0</v>
      </c>
      <c r="O38" s="67"/>
    </row>
    <row r="39" spans="1:15" ht="13.45" x14ac:dyDescent="0.25">
      <c r="A39" s="64" t="s">
        <v>28</v>
      </c>
      <c r="B39" s="220">
        <f t="shared" si="4"/>
        <v>23</v>
      </c>
      <c r="C39" s="45"/>
      <c r="D39" s="45"/>
      <c r="E39" s="45"/>
      <c r="F39" s="45"/>
      <c r="G39" s="131"/>
      <c r="H39" s="131"/>
      <c r="I39" s="61"/>
      <c r="J39" s="68"/>
      <c r="K39" s="66"/>
      <c r="L39" s="66"/>
      <c r="M39" s="66"/>
      <c r="N39" s="116">
        <f t="shared" si="1"/>
        <v>0</v>
      </c>
      <c r="O39" s="67"/>
    </row>
    <row r="40" spans="1:15" ht="13.45" x14ac:dyDescent="0.25">
      <c r="A40" s="64" t="s">
        <v>29</v>
      </c>
      <c r="B40" s="220">
        <f t="shared" si="4"/>
        <v>24</v>
      </c>
      <c r="C40" s="45"/>
      <c r="D40" s="45"/>
      <c r="E40" s="45"/>
      <c r="F40" s="45"/>
      <c r="G40" s="131"/>
      <c r="H40" s="131"/>
      <c r="I40" s="61"/>
      <c r="J40" s="68"/>
      <c r="K40" s="66"/>
      <c r="L40" s="66"/>
      <c r="M40" s="66"/>
      <c r="N40" s="116">
        <f t="shared" si="1"/>
        <v>0</v>
      </c>
      <c r="O40" s="67"/>
    </row>
    <row r="41" spans="1:15" ht="13.45" x14ac:dyDescent="0.25">
      <c r="A41" s="64" t="s">
        <v>30</v>
      </c>
      <c r="B41" s="220">
        <f t="shared" si="4"/>
        <v>25</v>
      </c>
      <c r="C41" s="45"/>
      <c r="D41" s="45" t="s">
        <v>17</v>
      </c>
      <c r="E41" s="45"/>
      <c r="F41" s="45"/>
      <c r="G41" s="131"/>
      <c r="H41" s="131"/>
      <c r="I41" s="61"/>
      <c r="J41" s="68"/>
      <c r="K41" s="66"/>
      <c r="L41" s="66"/>
      <c r="M41" s="66"/>
      <c r="N41" s="116">
        <f t="shared" si="1"/>
        <v>0</v>
      </c>
      <c r="O41" s="67"/>
    </row>
    <row r="42" spans="1:15" thickBot="1" x14ac:dyDescent="0.3">
      <c r="A42" s="69" t="s">
        <v>31</v>
      </c>
      <c r="B42" s="219">
        <f t="shared" si="4"/>
        <v>26</v>
      </c>
      <c r="C42" s="70"/>
      <c r="D42" s="70"/>
      <c r="E42" s="70"/>
      <c r="F42" s="70"/>
      <c r="G42" s="70"/>
      <c r="H42" s="70"/>
      <c r="I42" s="71"/>
      <c r="J42" s="72"/>
      <c r="K42" s="73"/>
      <c r="L42" s="73"/>
      <c r="M42" s="73"/>
      <c r="N42" s="117">
        <f t="shared" si="1"/>
        <v>0</v>
      </c>
      <c r="O42" s="67"/>
    </row>
    <row r="43" spans="1:15" thickBot="1" x14ac:dyDescent="0.3">
      <c r="A43" s="69" t="s">
        <v>32</v>
      </c>
      <c r="B43" s="219">
        <v>27</v>
      </c>
      <c r="C43" s="70"/>
      <c r="D43" s="70"/>
      <c r="E43" s="70"/>
      <c r="F43" s="70"/>
      <c r="G43" s="70"/>
      <c r="H43" s="70"/>
      <c r="I43" s="71"/>
      <c r="J43" s="72"/>
      <c r="K43" s="73"/>
      <c r="L43" s="73"/>
      <c r="M43" s="73"/>
      <c r="N43" s="117">
        <f t="shared" si="1"/>
        <v>0</v>
      </c>
      <c r="O43" s="76" t="s">
        <v>71</v>
      </c>
    </row>
    <row r="44" spans="1:15" thickBot="1" x14ac:dyDescent="0.3">
      <c r="A44" s="77"/>
      <c r="B44" s="78"/>
      <c r="C44" s="79"/>
      <c r="D44" s="79"/>
      <c r="E44" s="79"/>
      <c r="F44" s="79"/>
      <c r="G44" s="78"/>
      <c r="H44" s="78"/>
      <c r="I44" s="80"/>
      <c r="J44" s="82"/>
      <c r="K44" s="82"/>
      <c r="L44" s="82"/>
      <c r="M44" s="263" t="s">
        <v>132</v>
      </c>
      <c r="N44" s="118">
        <f>SUM(N37:N43)</f>
        <v>0</v>
      </c>
      <c r="O44" s="120">
        <f>J4</f>
        <v>0</v>
      </c>
    </row>
    <row r="45" spans="1:15" ht="13.45" x14ac:dyDescent="0.25">
      <c r="A45" s="64" t="s">
        <v>26</v>
      </c>
      <c r="B45" s="220">
        <v>28</v>
      </c>
      <c r="C45" s="65" t="s">
        <v>200</v>
      </c>
      <c r="D45" s="45"/>
      <c r="E45" s="45"/>
      <c r="F45" s="45"/>
      <c r="G45" s="131"/>
      <c r="H45" s="131"/>
      <c r="I45" s="61"/>
      <c r="J45" s="68" t="s">
        <v>201</v>
      </c>
      <c r="K45" s="66"/>
      <c r="L45" s="66"/>
      <c r="M45" s="66"/>
      <c r="N45" s="116"/>
      <c r="O45" s="83"/>
    </row>
    <row r="46" spans="1:15" ht="13.45" x14ac:dyDescent="0.25">
      <c r="A46" s="64" t="s">
        <v>27</v>
      </c>
      <c r="B46" s="220">
        <v>29</v>
      </c>
      <c r="C46" s="65" t="s">
        <v>165</v>
      </c>
      <c r="D46" s="45"/>
      <c r="E46" s="45"/>
      <c r="F46" s="45"/>
      <c r="G46" s="131"/>
      <c r="H46" s="131"/>
      <c r="I46" s="61"/>
      <c r="J46" s="68" t="s">
        <v>167</v>
      </c>
      <c r="K46" s="66"/>
      <c r="L46" s="66"/>
      <c r="M46" s="66"/>
      <c r="N46" s="116"/>
      <c r="O46" s="67"/>
    </row>
    <row r="47" spans="1:15" ht="13.45" x14ac:dyDescent="0.25">
      <c r="A47" s="64" t="s">
        <v>28</v>
      </c>
      <c r="B47" s="220">
        <v>30</v>
      </c>
      <c r="C47" s="65" t="s">
        <v>166</v>
      </c>
      <c r="D47" s="45"/>
      <c r="E47" s="45"/>
      <c r="F47" s="45"/>
      <c r="G47" s="131"/>
      <c r="H47" s="131"/>
      <c r="I47" s="61"/>
      <c r="J47" s="68" t="s">
        <v>168</v>
      </c>
      <c r="K47" s="66"/>
      <c r="L47" s="66"/>
      <c r="M47" s="66"/>
      <c r="N47" s="116"/>
      <c r="O47" s="67"/>
    </row>
    <row r="48" spans="1:15" ht="13.45" x14ac:dyDescent="0.25">
      <c r="A48" s="64" t="s">
        <v>29</v>
      </c>
      <c r="B48" s="220" t="s">
        <v>17</v>
      </c>
      <c r="C48" s="301"/>
      <c r="D48" s="45"/>
      <c r="E48" s="45"/>
      <c r="F48" s="45"/>
      <c r="G48" s="131"/>
      <c r="H48" s="131"/>
      <c r="I48" s="61"/>
      <c r="J48" s="68" t="s">
        <v>119</v>
      </c>
      <c r="K48" s="66"/>
      <c r="L48" s="66"/>
      <c r="M48" s="66"/>
      <c r="N48" s="116"/>
      <c r="O48" s="67"/>
    </row>
    <row r="49" spans="1:15" ht="13.45" x14ac:dyDescent="0.25">
      <c r="A49" s="64" t="s">
        <v>30</v>
      </c>
      <c r="B49" s="220" t="s">
        <v>17</v>
      </c>
      <c r="C49" s="301"/>
      <c r="D49" s="45"/>
      <c r="E49" s="45"/>
      <c r="F49" s="45"/>
      <c r="G49" s="131"/>
      <c r="H49" s="131"/>
      <c r="I49" s="61"/>
      <c r="J49" s="302"/>
      <c r="K49" s="66"/>
      <c r="L49" s="66"/>
      <c r="M49" s="66"/>
      <c r="N49" s="116"/>
      <c r="O49" s="67"/>
    </row>
    <row r="50" spans="1:15" thickBot="1" x14ac:dyDescent="0.3">
      <c r="A50" s="69" t="s">
        <v>31</v>
      </c>
      <c r="B50" s="219" t="s">
        <v>17</v>
      </c>
      <c r="C50" s="70"/>
      <c r="D50" s="70"/>
      <c r="E50" s="70"/>
      <c r="F50" s="70"/>
      <c r="G50" s="70"/>
      <c r="H50" s="70"/>
      <c r="I50" s="71"/>
      <c r="J50" s="72"/>
      <c r="K50" s="73"/>
      <c r="L50" s="73"/>
      <c r="M50" s="73"/>
      <c r="N50" s="117"/>
      <c r="O50" s="84"/>
    </row>
    <row r="51" spans="1:15" thickBot="1" x14ac:dyDescent="0.3">
      <c r="A51" s="69" t="s">
        <v>32</v>
      </c>
      <c r="B51" s="219" t="s">
        <v>17</v>
      </c>
      <c r="C51" s="70"/>
      <c r="D51" s="70"/>
      <c r="E51" s="70"/>
      <c r="F51" s="70"/>
      <c r="G51" s="70"/>
      <c r="H51" s="70"/>
      <c r="I51" s="71"/>
      <c r="J51" s="72"/>
      <c r="K51" s="73"/>
      <c r="L51" s="73"/>
      <c r="M51" s="73"/>
      <c r="N51" s="117"/>
      <c r="O51" s="76" t="s">
        <v>71</v>
      </c>
    </row>
    <row r="52" spans="1:15" thickBot="1" x14ac:dyDescent="0.3">
      <c r="A52" s="85"/>
      <c r="B52" s="86"/>
      <c r="C52" s="469" t="s">
        <v>33</v>
      </c>
      <c r="D52" s="470"/>
      <c r="E52" s="470"/>
      <c r="F52" s="471"/>
      <c r="G52" s="298"/>
      <c r="H52" s="298"/>
      <c r="I52" s="136"/>
      <c r="J52" s="81"/>
      <c r="K52" s="82"/>
      <c r="L52" s="82"/>
      <c r="M52" s="263" t="s">
        <v>132</v>
      </c>
      <c r="N52" s="118" t="s">
        <v>17</v>
      </c>
      <c r="O52" s="120" t="s">
        <v>17</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1" t="s">
        <v>18</v>
      </c>
      <c r="J54" s="475"/>
      <c r="K54" s="420"/>
      <c r="L54" s="420"/>
      <c r="M54" s="420"/>
      <c r="N54" s="420"/>
      <c r="O54" s="420"/>
    </row>
    <row r="55" spans="1:15" ht="13.45" x14ac:dyDescent="0.25">
      <c r="A55" s="429" t="s">
        <v>74</v>
      </c>
      <c r="B55" s="430"/>
      <c r="C55" s="216">
        <f>C53+C11+C54</f>
        <v>0</v>
      </c>
      <c r="D55" s="216">
        <f t="shared" ref="D55:I55" si="5">D53+D11</f>
        <v>0</v>
      </c>
      <c r="E55" s="216">
        <f t="shared" si="5"/>
        <v>0</v>
      </c>
      <c r="F55" s="216">
        <f t="shared" si="5"/>
        <v>0</v>
      </c>
      <c r="G55" s="271">
        <f t="shared" si="5"/>
        <v>0</v>
      </c>
      <c r="H55" s="271">
        <f t="shared" si="5"/>
        <v>0</v>
      </c>
      <c r="I55" s="216">
        <f t="shared" si="5"/>
        <v>0</v>
      </c>
      <c r="J55" s="475"/>
      <c r="K55" s="420"/>
      <c r="L55" s="420"/>
      <c r="M55" s="420"/>
      <c r="N55" s="420"/>
      <c r="O55" s="420"/>
    </row>
    <row r="56" spans="1:15" ht="13.45" x14ac:dyDescent="0.25">
      <c r="A56" s="425" t="s">
        <v>75</v>
      </c>
      <c r="B56" s="426"/>
      <c r="C56" s="221">
        <f t="shared" ref="C56:I56" si="6">SUM(C14:C47)</f>
        <v>0</v>
      </c>
      <c r="D56" s="221">
        <f t="shared" si="6"/>
        <v>0</v>
      </c>
      <c r="E56" s="221">
        <f t="shared" si="6"/>
        <v>0</v>
      </c>
      <c r="F56" s="221">
        <f t="shared" si="6"/>
        <v>0</v>
      </c>
      <c r="G56" s="221">
        <f t="shared" si="6"/>
        <v>0</v>
      </c>
      <c r="H56" s="221">
        <f t="shared" si="6"/>
        <v>0</v>
      </c>
      <c r="I56" s="221">
        <f t="shared" si="6"/>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7">G55-G56</f>
        <v>0</v>
      </c>
      <c r="H57" s="271">
        <f t="shared" si="7"/>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66</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57" orientation="portrait" r:id="rId1"/>
  <ignoredErrors>
    <ignoredError sqref="C5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2"/>
  <sheetViews>
    <sheetView workbookViewId="0">
      <pane ySplit="12" topLeftCell="A13" activePane="bottomLeft" state="frozen"/>
      <selection pane="bottomLeft" activeCell="A13" sqref="A13"/>
    </sheetView>
  </sheetViews>
  <sheetFormatPr defaultColWidth="8.8984375" defaultRowHeight="14" x14ac:dyDescent="0.3"/>
  <cols>
    <col min="1" max="6" width="8.8984375" style="30"/>
    <col min="7" max="7" width="8" style="185" customWidth="1"/>
    <col min="8" max="8" width="8.296875" style="185" bestFit="1" customWidth="1"/>
    <col min="9" max="14" width="8.8984375" style="30"/>
    <col min="15" max="15" width="12.8984375" style="30" customWidth="1"/>
    <col min="16" max="16384" width="8.8984375" style="30"/>
  </cols>
  <sheetData>
    <row r="1" spans="1:15" ht="15.05" customHeight="1" x14ac:dyDescent="0.3">
      <c r="A1" s="463" t="s">
        <v>3</v>
      </c>
      <c r="B1" s="464"/>
      <c r="C1" s="465"/>
      <c r="D1" s="431" t="s">
        <v>4</v>
      </c>
      <c r="E1" s="432"/>
      <c r="F1" s="432"/>
      <c r="G1" s="432"/>
      <c r="H1" s="432"/>
      <c r="I1" s="432"/>
      <c r="J1" s="432"/>
      <c r="K1" s="432"/>
      <c r="L1" s="433"/>
      <c r="M1" s="434"/>
      <c r="N1" s="447" t="s">
        <v>109</v>
      </c>
      <c r="O1" s="448"/>
    </row>
    <row r="2" spans="1:15" ht="15.05" customHeight="1" thickBot="1" x14ac:dyDescent="0.35">
      <c r="A2" s="466" t="s">
        <v>5</v>
      </c>
      <c r="B2" s="467"/>
      <c r="C2" s="468"/>
      <c r="D2" s="435" t="s">
        <v>6</v>
      </c>
      <c r="E2" s="436"/>
      <c r="F2" s="436"/>
      <c r="G2" s="436"/>
      <c r="H2" s="436"/>
      <c r="I2" s="436"/>
      <c r="J2" s="436"/>
      <c r="K2" s="436"/>
      <c r="L2" s="437"/>
      <c r="M2" s="438"/>
      <c r="N2" s="449">
        <f>Apr!N2+1</f>
        <v>4</v>
      </c>
      <c r="O2" s="450"/>
    </row>
    <row r="3" spans="1:15" ht="13.45" x14ac:dyDescent="0.25">
      <c r="A3" s="451" t="s">
        <v>121</v>
      </c>
      <c r="B3" s="452"/>
      <c r="C3" s="452"/>
      <c r="D3" s="452"/>
      <c r="E3" s="452"/>
      <c r="F3" s="452"/>
      <c r="G3" s="452"/>
      <c r="H3" s="452"/>
      <c r="I3" s="453"/>
      <c r="J3" s="454" t="s">
        <v>122</v>
      </c>
      <c r="K3" s="462"/>
      <c r="L3" s="455"/>
      <c r="M3" s="454" t="s">
        <v>7</v>
      </c>
      <c r="N3" s="455"/>
      <c r="O3" s="55" t="s">
        <v>8</v>
      </c>
    </row>
    <row r="4" spans="1:15" ht="15.05" x14ac:dyDescent="0.3">
      <c r="A4" s="456" t="str">
        <f>Jan!A4:I4</f>
        <v>Your Name Here</v>
      </c>
      <c r="B4" s="457"/>
      <c r="C4" s="457"/>
      <c r="D4" s="457"/>
      <c r="E4" s="457"/>
      <c r="F4" s="457"/>
      <c r="G4" s="457"/>
      <c r="H4" s="457"/>
      <c r="I4" s="458"/>
      <c r="J4" s="480">
        <f>Jan!J4:L4</f>
        <v>0</v>
      </c>
      <c r="K4" s="481"/>
      <c r="L4" s="482"/>
      <c r="M4" s="244">
        <v>5</v>
      </c>
      <c r="N4" s="248" t="s">
        <v>86</v>
      </c>
      <c r="O4" s="215">
        <f>Jan!O4</f>
        <v>2025</v>
      </c>
    </row>
    <row r="5" spans="1:15" ht="13.85" customHeight="1" x14ac:dyDescent="0.25">
      <c r="A5" s="31"/>
      <c r="B5" s="32"/>
      <c r="C5" s="383" t="s">
        <v>110</v>
      </c>
      <c r="D5" s="384"/>
      <c r="E5" s="385"/>
      <c r="F5" s="33"/>
      <c r="G5" s="297"/>
      <c r="H5" s="297"/>
      <c r="I5" s="34"/>
      <c r="J5" s="35"/>
      <c r="K5" s="36"/>
      <c r="L5" s="37"/>
      <c r="M5" s="38" t="s">
        <v>117</v>
      </c>
      <c r="N5" s="39"/>
      <c r="O5" s="40"/>
    </row>
    <row r="6" spans="1:15" ht="14.25" customHeight="1" x14ac:dyDescent="0.25">
      <c r="A6" s="439" t="s">
        <v>142</v>
      </c>
      <c r="B6" s="373"/>
      <c r="C6" s="373"/>
      <c r="D6" s="373"/>
      <c r="E6" s="373"/>
      <c r="F6" s="373"/>
      <c r="G6" s="373"/>
      <c r="H6" s="373"/>
      <c r="I6" s="374"/>
      <c r="J6" s="478" t="s">
        <v>98</v>
      </c>
      <c r="K6" s="441"/>
      <c r="L6" s="441"/>
      <c r="M6" s="441"/>
      <c r="N6" s="441"/>
      <c r="O6" s="442"/>
    </row>
    <row r="7" spans="1:15" ht="17.2" customHeight="1" x14ac:dyDescent="0.25">
      <c r="A7" s="440"/>
      <c r="B7" s="376"/>
      <c r="C7" s="376"/>
      <c r="D7" s="376"/>
      <c r="E7" s="376"/>
      <c r="F7" s="376"/>
      <c r="G7" s="376"/>
      <c r="H7" s="376"/>
      <c r="I7" s="377"/>
      <c r="J7" s="479"/>
      <c r="K7" s="443"/>
      <c r="L7" s="443"/>
      <c r="M7" s="443"/>
      <c r="N7" s="443"/>
      <c r="O7" s="444"/>
    </row>
    <row r="8" spans="1:15" ht="32.25" x14ac:dyDescent="0.25">
      <c r="A8" s="121" t="s">
        <v>9</v>
      </c>
      <c r="B8" s="58"/>
      <c r="C8" s="42" t="s">
        <v>78</v>
      </c>
      <c r="D8" s="42" t="s">
        <v>10</v>
      </c>
      <c r="E8" s="42" t="s">
        <v>77</v>
      </c>
      <c r="F8" s="42" t="s">
        <v>11</v>
      </c>
      <c r="G8" s="299" t="s">
        <v>144</v>
      </c>
      <c r="H8" s="299" t="s">
        <v>145</v>
      </c>
      <c r="I8" s="43" t="s">
        <v>12</v>
      </c>
      <c r="J8" s="483"/>
      <c r="K8" s="445"/>
      <c r="L8" s="445"/>
      <c r="M8" s="445"/>
      <c r="N8" s="445"/>
      <c r="O8" s="446"/>
    </row>
    <row r="9" spans="1:15" ht="13.45" x14ac:dyDescent="0.25">
      <c r="A9" s="122" t="s">
        <v>79</v>
      </c>
      <c r="B9" s="123"/>
      <c r="C9" s="249">
        <f>Apr!C57</f>
        <v>0</v>
      </c>
      <c r="D9" s="249">
        <f>Apr!D57</f>
        <v>0</v>
      </c>
      <c r="E9" s="249">
        <f>Apr!E57</f>
        <v>0</v>
      </c>
      <c r="F9" s="249">
        <f>Apr!F57</f>
        <v>0</v>
      </c>
      <c r="G9" s="249">
        <f>Apr!G57</f>
        <v>0</v>
      </c>
      <c r="H9" s="249">
        <f>Apr!H57</f>
        <v>0</v>
      </c>
      <c r="I9" s="250">
        <f>Apr!I57</f>
        <v>0</v>
      </c>
      <c r="J9" s="254" t="s">
        <v>13</v>
      </c>
      <c r="K9" s="408" t="s">
        <v>14</v>
      </c>
      <c r="L9" s="409"/>
      <c r="M9" s="47" t="s">
        <v>15</v>
      </c>
      <c r="N9" s="260" t="s">
        <v>16</v>
      </c>
      <c r="O9" s="48"/>
    </row>
    <row r="10" spans="1:15" ht="13.45" x14ac:dyDescent="0.25">
      <c r="A10" s="122" t="s">
        <v>81</v>
      </c>
      <c r="B10" s="123"/>
      <c r="C10" s="45">
        <v>0</v>
      </c>
      <c r="D10" s="45">
        <v>0</v>
      </c>
      <c r="E10" s="49" t="s">
        <v>18</v>
      </c>
      <c r="F10" s="45">
        <v>0</v>
      </c>
      <c r="G10" s="49" t="s">
        <v>18</v>
      </c>
      <c r="H10" s="49" t="s">
        <v>18</v>
      </c>
      <c r="I10" s="51" t="s">
        <v>18</v>
      </c>
      <c r="J10" s="52" t="s">
        <v>19</v>
      </c>
      <c r="K10" s="53" t="s">
        <v>20</v>
      </c>
      <c r="L10" s="53" t="s">
        <v>21</v>
      </c>
      <c r="M10" s="54" t="s">
        <v>19</v>
      </c>
      <c r="N10" s="255" t="s">
        <v>22</v>
      </c>
      <c r="O10" s="55" t="s">
        <v>23</v>
      </c>
    </row>
    <row r="11" spans="1:15" ht="13.45" x14ac:dyDescent="0.25">
      <c r="A11" s="122" t="s">
        <v>80</v>
      </c>
      <c r="B11" s="123"/>
      <c r="C11" s="216">
        <f>C9-C10</f>
        <v>0</v>
      </c>
      <c r="D11" s="216">
        <f>D10+D9</f>
        <v>0</v>
      </c>
      <c r="E11" s="216">
        <f>E9</f>
        <v>0</v>
      </c>
      <c r="F11" s="216">
        <f>F9-F10</f>
        <v>0</v>
      </c>
      <c r="G11" s="216">
        <f>G9</f>
        <v>0</v>
      </c>
      <c r="H11" s="216">
        <f>H9</f>
        <v>0</v>
      </c>
      <c r="I11" s="251">
        <f>I9</f>
        <v>0</v>
      </c>
      <c r="J11" s="415" t="s">
        <v>70</v>
      </c>
      <c r="K11" s="415"/>
      <c r="L11" s="415"/>
      <c r="M11" s="409"/>
      <c r="N11" s="53" t="s">
        <v>69</v>
      </c>
      <c r="O11" s="55"/>
    </row>
    <row r="12" spans="1:15" ht="13.45" x14ac:dyDescent="0.25">
      <c r="A12" s="56" t="s">
        <v>24</v>
      </c>
      <c r="B12" s="41" t="s">
        <v>25</v>
      </c>
      <c r="C12" s="145"/>
      <c r="D12" s="146"/>
      <c r="E12" s="42"/>
      <c r="F12" s="147"/>
      <c r="G12" s="131"/>
      <c r="H12" s="131"/>
      <c r="I12" s="148"/>
      <c r="J12" s="213">
        <v>0.33333333333333331</v>
      </c>
      <c r="K12" s="211">
        <v>0.5</v>
      </c>
      <c r="L12" s="211">
        <v>0.54166666666666663</v>
      </c>
      <c r="M12" s="211">
        <v>0.70833333333333337</v>
      </c>
      <c r="N12" s="212">
        <v>8</v>
      </c>
      <c r="O12" s="209" t="s">
        <v>120</v>
      </c>
    </row>
    <row r="13" spans="1:15" ht="13.45" x14ac:dyDescent="0.25">
      <c r="A13" s="64" t="s">
        <v>26</v>
      </c>
      <c r="B13" s="220" t="str">
        <f t="shared" ref="B13:B17" si="0">IF(B14=" "," ",IF(DAY(B14)=1," ",B14-1))</f>
        <v xml:space="preserve"> </v>
      </c>
      <c r="C13" s="65" t="s">
        <v>204</v>
      </c>
      <c r="D13" s="45"/>
      <c r="E13" s="45"/>
      <c r="F13" s="45"/>
      <c r="G13" s="131"/>
      <c r="H13" s="131"/>
      <c r="I13" s="61"/>
      <c r="J13" s="68"/>
      <c r="K13" s="66"/>
      <c r="L13" s="66"/>
      <c r="M13" s="66"/>
      <c r="N13" s="116">
        <f t="shared" ref="N13:N42" si="1">ROUND(((M13-J13-(L13-K13))*24),2)</f>
        <v>0</v>
      </c>
      <c r="O13" s="67" t="s">
        <v>205</v>
      </c>
    </row>
    <row r="14" spans="1:15" ht="13.45" x14ac:dyDescent="0.25">
      <c r="A14" s="64" t="s">
        <v>27</v>
      </c>
      <c r="B14" s="220" t="str">
        <f t="shared" si="0"/>
        <v xml:space="preserve"> </v>
      </c>
      <c r="C14" s="65" t="s">
        <v>169</v>
      </c>
      <c r="D14" s="45"/>
      <c r="E14" s="45"/>
      <c r="F14" s="45"/>
      <c r="G14" s="131"/>
      <c r="H14" s="131"/>
      <c r="I14" s="61"/>
      <c r="J14" s="68"/>
      <c r="K14" s="66"/>
      <c r="L14" s="66"/>
      <c r="M14" s="66"/>
      <c r="N14" s="116">
        <f t="shared" si="1"/>
        <v>0</v>
      </c>
      <c r="O14" s="140" t="s">
        <v>171</v>
      </c>
    </row>
    <row r="15" spans="1:15" x14ac:dyDescent="0.3">
      <c r="A15" s="64" t="s">
        <v>28</v>
      </c>
      <c r="B15" s="220" t="str">
        <f t="shared" si="0"/>
        <v xml:space="preserve"> </v>
      </c>
      <c r="C15" s="65" t="s">
        <v>170</v>
      </c>
      <c r="D15" s="65"/>
      <c r="E15" s="65"/>
      <c r="F15" s="65"/>
      <c r="G15" s="45"/>
      <c r="H15" s="45"/>
      <c r="I15" s="161"/>
      <c r="J15" s="68"/>
      <c r="K15" s="66"/>
      <c r="L15" s="66"/>
      <c r="M15" s="66"/>
      <c r="N15" s="116">
        <f t="shared" si="1"/>
        <v>0</v>
      </c>
      <c r="O15" s="140" t="s">
        <v>172</v>
      </c>
    </row>
    <row r="16" spans="1:15" ht="13.45" x14ac:dyDescent="0.25">
      <c r="A16" s="64" t="s">
        <v>29</v>
      </c>
      <c r="B16" s="220">
        <f t="shared" si="0"/>
        <v>1</v>
      </c>
      <c r="C16" s="65" t="s">
        <v>17</v>
      </c>
      <c r="D16" s="45"/>
      <c r="E16" s="45"/>
      <c r="F16" s="45"/>
      <c r="G16" s="131"/>
      <c r="H16" s="131"/>
      <c r="I16" s="61"/>
      <c r="J16" s="68"/>
      <c r="K16" s="66"/>
      <c r="L16" s="66"/>
      <c r="M16" s="66"/>
      <c r="N16" s="116">
        <f t="shared" si="1"/>
        <v>0</v>
      </c>
      <c r="O16" s="67" t="s">
        <v>17</v>
      </c>
    </row>
    <row r="17" spans="1:15" ht="13.45" x14ac:dyDescent="0.25">
      <c r="A17" s="64" t="s">
        <v>30</v>
      </c>
      <c r="B17" s="220">
        <f t="shared" si="0"/>
        <v>2</v>
      </c>
      <c r="C17" s="45"/>
      <c r="D17" s="45"/>
      <c r="E17" s="45"/>
      <c r="F17" s="45"/>
      <c r="G17" s="131"/>
      <c r="H17" s="131"/>
      <c r="I17" s="61"/>
      <c r="J17" s="68"/>
      <c r="K17" s="66"/>
      <c r="L17" s="66"/>
      <c r="M17" s="66"/>
      <c r="N17" s="116">
        <f t="shared" si="1"/>
        <v>0</v>
      </c>
      <c r="O17" s="67"/>
    </row>
    <row r="18" spans="1:15" thickBot="1" x14ac:dyDescent="0.3">
      <c r="A18" s="69" t="s">
        <v>31</v>
      </c>
      <c r="B18" s="219">
        <f>IF(B19=" "," ",IF(DAY(B19)=1," ",B19-1))</f>
        <v>3</v>
      </c>
      <c r="C18" s="70"/>
      <c r="D18" s="70"/>
      <c r="E18" s="70"/>
      <c r="F18" s="70"/>
      <c r="G18" s="70"/>
      <c r="H18" s="70"/>
      <c r="I18" s="71"/>
      <c r="J18" s="72"/>
      <c r="K18" s="73"/>
      <c r="L18" s="73"/>
      <c r="M18" s="73"/>
      <c r="N18" s="117">
        <f t="shared" si="1"/>
        <v>0</v>
      </c>
      <c r="O18" s="67"/>
    </row>
    <row r="19" spans="1:15" thickBot="1" x14ac:dyDescent="0.3">
      <c r="A19" s="69" t="s">
        <v>32</v>
      </c>
      <c r="B19" s="219">
        <f>IF(B21=" "," ",IF(DAY(B21)=1," ",B21-1))</f>
        <v>4</v>
      </c>
      <c r="C19" s="70"/>
      <c r="D19" s="70"/>
      <c r="E19" s="70"/>
      <c r="F19" s="70"/>
      <c r="G19" s="70"/>
      <c r="H19" s="70"/>
      <c r="I19" s="71"/>
      <c r="J19" s="74"/>
      <c r="K19" s="75"/>
      <c r="L19" s="75"/>
      <c r="M19" s="75"/>
      <c r="N19" s="117">
        <f t="shared" si="1"/>
        <v>0</v>
      </c>
      <c r="O19" s="76" t="s">
        <v>71</v>
      </c>
    </row>
    <row r="20" spans="1:15" thickBot="1" x14ac:dyDescent="0.3">
      <c r="A20" s="77"/>
      <c r="B20" s="78"/>
      <c r="C20" s="79"/>
      <c r="D20" s="79"/>
      <c r="E20" s="79"/>
      <c r="F20" s="79"/>
      <c r="G20" s="79"/>
      <c r="H20" s="79"/>
      <c r="I20" s="80"/>
      <c r="J20" s="82"/>
      <c r="K20" s="82"/>
      <c r="L20" s="82"/>
      <c r="M20" s="263" t="s">
        <v>132</v>
      </c>
      <c r="N20" s="118">
        <f>SUM(N13:N19)</f>
        <v>0</v>
      </c>
      <c r="O20" s="120">
        <f>J4</f>
        <v>0</v>
      </c>
    </row>
    <row r="21" spans="1:15" ht="13.45" x14ac:dyDescent="0.25">
      <c r="A21" s="64" t="s">
        <v>26</v>
      </c>
      <c r="B21" s="220">
        <f t="shared" ref="B21:B26" si="2">B22-1</f>
        <v>5</v>
      </c>
      <c r="C21" s="45"/>
      <c r="D21" s="45"/>
      <c r="E21" s="45"/>
      <c r="F21" s="45"/>
      <c r="G21" s="131"/>
      <c r="H21" s="131"/>
      <c r="I21" s="61"/>
      <c r="J21" s="68"/>
      <c r="K21" s="66"/>
      <c r="L21" s="66"/>
      <c r="M21" s="66"/>
      <c r="N21" s="116">
        <f t="shared" si="1"/>
        <v>0</v>
      </c>
      <c r="O21" s="83"/>
    </row>
    <row r="22" spans="1:15" ht="13.45" x14ac:dyDescent="0.25">
      <c r="A22" s="64" t="s">
        <v>27</v>
      </c>
      <c r="B22" s="220">
        <f t="shared" si="2"/>
        <v>6</v>
      </c>
      <c r="C22" s="45"/>
      <c r="D22" s="45" t="s">
        <v>17</v>
      </c>
      <c r="E22" s="45"/>
      <c r="F22" s="45"/>
      <c r="G22" s="131"/>
      <c r="H22" s="131"/>
      <c r="I22" s="61"/>
      <c r="J22" s="68"/>
      <c r="K22" s="66"/>
      <c r="L22" s="66"/>
      <c r="M22" s="66"/>
      <c r="N22" s="116">
        <f t="shared" si="1"/>
        <v>0</v>
      </c>
      <c r="O22" s="67"/>
    </row>
    <row r="23" spans="1:15" ht="13.45" x14ac:dyDescent="0.25">
      <c r="A23" s="64" t="s">
        <v>28</v>
      </c>
      <c r="B23" s="220">
        <f t="shared" si="2"/>
        <v>7</v>
      </c>
      <c r="C23" s="45"/>
      <c r="D23" s="45"/>
      <c r="E23" s="45"/>
      <c r="F23" s="45"/>
      <c r="G23" s="131"/>
      <c r="H23" s="131"/>
      <c r="I23" s="61"/>
      <c r="J23" s="68"/>
      <c r="K23" s="66"/>
      <c r="L23" s="66"/>
      <c r="M23" s="66"/>
      <c r="N23" s="116">
        <f t="shared" si="1"/>
        <v>0</v>
      </c>
      <c r="O23" s="67"/>
    </row>
    <row r="24" spans="1:15" ht="13.45" x14ac:dyDescent="0.25">
      <c r="A24" s="64" t="s">
        <v>29</v>
      </c>
      <c r="B24" s="220">
        <f t="shared" si="2"/>
        <v>8</v>
      </c>
      <c r="C24" s="45"/>
      <c r="D24" s="45"/>
      <c r="E24" s="45"/>
      <c r="F24" s="45"/>
      <c r="G24" s="131"/>
      <c r="H24" s="131"/>
      <c r="I24" s="61"/>
      <c r="J24" s="68"/>
      <c r="K24" s="66"/>
      <c r="L24" s="66"/>
      <c r="M24" s="66"/>
      <c r="N24" s="116">
        <f t="shared" si="1"/>
        <v>0</v>
      </c>
      <c r="O24" s="67"/>
    </row>
    <row r="25" spans="1:15" ht="13.45" x14ac:dyDescent="0.25">
      <c r="A25" s="64" t="s">
        <v>30</v>
      </c>
      <c r="B25" s="220">
        <f t="shared" si="2"/>
        <v>9</v>
      </c>
      <c r="C25" s="45"/>
      <c r="D25" s="45"/>
      <c r="E25" s="45"/>
      <c r="F25" s="45"/>
      <c r="G25" s="131"/>
      <c r="H25" s="131"/>
      <c r="I25" s="61"/>
      <c r="J25" s="68"/>
      <c r="K25" s="66"/>
      <c r="L25" s="66"/>
      <c r="M25" s="66"/>
      <c r="N25" s="116">
        <f t="shared" si="1"/>
        <v>0</v>
      </c>
      <c r="O25" s="67"/>
    </row>
    <row r="26" spans="1:15" thickBot="1" x14ac:dyDescent="0.3">
      <c r="A26" s="69" t="s">
        <v>31</v>
      </c>
      <c r="B26" s="219">
        <f t="shared" si="2"/>
        <v>10</v>
      </c>
      <c r="C26" s="70"/>
      <c r="D26" s="70"/>
      <c r="E26" s="70"/>
      <c r="F26" s="70"/>
      <c r="G26" s="70"/>
      <c r="H26" s="70"/>
      <c r="I26" s="71"/>
      <c r="J26" s="72"/>
      <c r="K26" s="73"/>
      <c r="L26" s="73"/>
      <c r="M26" s="73"/>
      <c r="N26" s="117">
        <f t="shared" si="1"/>
        <v>0</v>
      </c>
      <c r="O26" s="67"/>
    </row>
    <row r="27" spans="1:15" thickBot="1" x14ac:dyDescent="0.3">
      <c r="A27" s="69" t="s">
        <v>32</v>
      </c>
      <c r="B27" s="219">
        <f>B29-1</f>
        <v>11</v>
      </c>
      <c r="C27" s="70"/>
      <c r="D27" s="70"/>
      <c r="E27" s="70"/>
      <c r="F27" s="70"/>
      <c r="G27" s="70"/>
      <c r="H27" s="70"/>
      <c r="I27" s="71"/>
      <c r="J27" s="72"/>
      <c r="K27" s="73"/>
      <c r="L27" s="73"/>
      <c r="M27" s="73"/>
      <c r="N27" s="117">
        <f t="shared" si="1"/>
        <v>0</v>
      </c>
      <c r="O27" s="172" t="s">
        <v>71</v>
      </c>
    </row>
    <row r="28" spans="1:15" thickBot="1" x14ac:dyDescent="0.3">
      <c r="A28" s="77"/>
      <c r="B28" s="78"/>
      <c r="C28" s="79"/>
      <c r="D28" s="79"/>
      <c r="E28" s="79"/>
      <c r="F28" s="79"/>
      <c r="G28" s="78"/>
      <c r="H28" s="78"/>
      <c r="I28" s="80"/>
      <c r="J28" s="82"/>
      <c r="K28" s="82"/>
      <c r="L28" s="82"/>
      <c r="M28" s="263" t="s">
        <v>132</v>
      </c>
      <c r="N28" s="118">
        <f>SUM(N21:N27)</f>
        <v>0</v>
      </c>
      <c r="O28" s="120">
        <f>J4</f>
        <v>0</v>
      </c>
    </row>
    <row r="29" spans="1:15" ht="13.45" x14ac:dyDescent="0.25">
      <c r="A29" s="64" t="s">
        <v>26</v>
      </c>
      <c r="B29" s="220">
        <f t="shared" ref="B29:B34" si="3">B30-1</f>
        <v>12</v>
      </c>
      <c r="C29" s="45"/>
      <c r="D29" s="45"/>
      <c r="E29" s="45"/>
      <c r="F29" s="45"/>
      <c r="G29" s="131"/>
      <c r="H29" s="131"/>
      <c r="I29" s="61" t="s">
        <v>17</v>
      </c>
      <c r="J29" s="68"/>
      <c r="K29" s="66"/>
      <c r="L29" s="66"/>
      <c r="M29" s="66"/>
      <c r="N29" s="116">
        <f t="shared" si="1"/>
        <v>0</v>
      </c>
      <c r="O29" s="83"/>
    </row>
    <row r="30" spans="1:15" ht="13.45" x14ac:dyDescent="0.25">
      <c r="A30" s="64" t="s">
        <v>27</v>
      </c>
      <c r="B30" s="220">
        <f t="shared" si="3"/>
        <v>13</v>
      </c>
      <c r="C30" s="45"/>
      <c r="D30" s="45"/>
      <c r="E30" s="45"/>
      <c r="F30" s="45"/>
      <c r="G30" s="131"/>
      <c r="H30" s="131"/>
      <c r="I30" s="61"/>
      <c r="J30" s="68"/>
      <c r="K30" s="66"/>
      <c r="L30" s="66"/>
      <c r="M30" s="66"/>
      <c r="N30" s="116">
        <f t="shared" si="1"/>
        <v>0</v>
      </c>
      <c r="O30" s="67"/>
    </row>
    <row r="31" spans="1:15" ht="13.45" x14ac:dyDescent="0.25">
      <c r="A31" s="64" t="s">
        <v>28</v>
      </c>
      <c r="B31" s="220">
        <f t="shared" si="3"/>
        <v>14</v>
      </c>
      <c r="C31" s="45"/>
      <c r="D31" s="45"/>
      <c r="E31" s="45"/>
      <c r="F31" s="45"/>
      <c r="G31" s="131"/>
      <c r="H31" s="131"/>
      <c r="I31" s="61"/>
      <c r="J31" s="68"/>
      <c r="K31" s="66"/>
      <c r="L31" s="66"/>
      <c r="M31" s="66"/>
      <c r="N31" s="116">
        <f t="shared" si="1"/>
        <v>0</v>
      </c>
      <c r="O31" s="67"/>
    </row>
    <row r="32" spans="1:15" ht="13.45" x14ac:dyDescent="0.25">
      <c r="A32" s="64" t="s">
        <v>29</v>
      </c>
      <c r="B32" s="220">
        <f t="shared" si="3"/>
        <v>15</v>
      </c>
      <c r="C32" s="45"/>
      <c r="D32" s="45"/>
      <c r="E32" s="45"/>
      <c r="F32" s="45"/>
      <c r="G32" s="131"/>
      <c r="H32" s="131"/>
      <c r="I32" s="61"/>
      <c r="J32" s="68"/>
      <c r="K32" s="66"/>
      <c r="L32" s="66"/>
      <c r="M32" s="66"/>
      <c r="N32" s="116">
        <f t="shared" si="1"/>
        <v>0</v>
      </c>
      <c r="O32" s="67"/>
    </row>
    <row r="33" spans="1:15" ht="13.45" x14ac:dyDescent="0.25">
      <c r="A33" s="64" t="s">
        <v>30</v>
      </c>
      <c r="B33" s="220">
        <f t="shared" si="3"/>
        <v>16</v>
      </c>
      <c r="C33" s="45"/>
      <c r="D33" s="45"/>
      <c r="E33" s="45"/>
      <c r="F33" s="45"/>
      <c r="G33" s="131"/>
      <c r="H33" s="131"/>
      <c r="I33" s="61"/>
      <c r="J33" s="68"/>
      <c r="K33" s="66"/>
      <c r="L33" s="66"/>
      <c r="M33" s="66"/>
      <c r="N33" s="116">
        <f t="shared" si="1"/>
        <v>0</v>
      </c>
      <c r="O33" s="67"/>
    </row>
    <row r="34" spans="1:15" thickBot="1" x14ac:dyDescent="0.3">
      <c r="A34" s="69" t="s">
        <v>31</v>
      </c>
      <c r="B34" s="219">
        <f t="shared" si="3"/>
        <v>17</v>
      </c>
      <c r="C34" s="70"/>
      <c r="D34" s="70"/>
      <c r="E34" s="70"/>
      <c r="F34" s="70"/>
      <c r="G34" s="70"/>
      <c r="H34" s="70"/>
      <c r="I34" s="71"/>
      <c r="J34" s="72"/>
      <c r="K34" s="73"/>
      <c r="L34" s="73"/>
      <c r="M34" s="73"/>
      <c r="N34" s="117">
        <f t="shared" si="1"/>
        <v>0</v>
      </c>
      <c r="O34" s="67"/>
    </row>
    <row r="35" spans="1:15" thickBot="1" x14ac:dyDescent="0.3">
      <c r="A35" s="69" t="s">
        <v>32</v>
      </c>
      <c r="B35" s="219">
        <f>B37-1</f>
        <v>18</v>
      </c>
      <c r="C35" s="70"/>
      <c r="D35" s="70"/>
      <c r="E35" s="70"/>
      <c r="F35" s="70"/>
      <c r="G35" s="70"/>
      <c r="H35" s="70"/>
      <c r="I35" s="71"/>
      <c r="J35" s="72"/>
      <c r="K35" s="73"/>
      <c r="L35" s="73"/>
      <c r="M35" s="73"/>
      <c r="N35" s="117">
        <f t="shared" si="1"/>
        <v>0</v>
      </c>
      <c r="O35" s="172" t="s">
        <v>71</v>
      </c>
    </row>
    <row r="36" spans="1:15" thickBot="1" x14ac:dyDescent="0.3">
      <c r="A36" s="77"/>
      <c r="B36" s="78"/>
      <c r="C36" s="79"/>
      <c r="D36" s="79"/>
      <c r="E36" s="79"/>
      <c r="F36" s="79"/>
      <c r="G36" s="78"/>
      <c r="H36" s="78"/>
      <c r="I36" s="80"/>
      <c r="J36" s="82"/>
      <c r="K36" s="82"/>
      <c r="L36" s="82"/>
      <c r="M36" s="263" t="s">
        <v>132</v>
      </c>
      <c r="N36" s="118">
        <f>SUM(N29:N35)</f>
        <v>0</v>
      </c>
      <c r="O36" s="120">
        <f>J4</f>
        <v>0</v>
      </c>
    </row>
    <row r="37" spans="1:15" ht="13.45" x14ac:dyDescent="0.25">
      <c r="A37" s="64" t="s">
        <v>26</v>
      </c>
      <c r="B37" s="220">
        <f t="shared" ref="B37:B42" si="4">B38-1</f>
        <v>19</v>
      </c>
      <c r="C37" s="45"/>
      <c r="D37" s="45"/>
      <c r="E37" s="45"/>
      <c r="F37" s="45"/>
      <c r="G37" s="45"/>
      <c r="H37" s="45"/>
      <c r="I37" s="61"/>
      <c r="J37" s="68"/>
      <c r="K37" s="66"/>
      <c r="L37" s="66"/>
      <c r="M37" s="66"/>
      <c r="N37" s="116">
        <f t="shared" si="1"/>
        <v>0</v>
      </c>
      <c r="O37" s="83"/>
    </row>
    <row r="38" spans="1:15" ht="13.45" x14ac:dyDescent="0.25">
      <c r="A38" s="64" t="s">
        <v>27</v>
      </c>
      <c r="B38" s="220">
        <f t="shared" si="4"/>
        <v>20</v>
      </c>
      <c r="C38" s="45"/>
      <c r="D38" s="45"/>
      <c r="E38" s="45"/>
      <c r="F38" s="45"/>
      <c r="G38" s="131"/>
      <c r="H38" s="131"/>
      <c r="I38" s="61"/>
      <c r="J38" s="68"/>
      <c r="K38" s="66"/>
      <c r="L38" s="66"/>
      <c r="M38" s="66"/>
      <c r="N38" s="116">
        <f t="shared" si="1"/>
        <v>0</v>
      </c>
      <c r="O38" s="67"/>
    </row>
    <row r="39" spans="1:15" ht="13.45" x14ac:dyDescent="0.25">
      <c r="A39" s="64" t="s">
        <v>28</v>
      </c>
      <c r="B39" s="220">
        <f t="shared" si="4"/>
        <v>21</v>
      </c>
      <c r="C39" s="45"/>
      <c r="D39" s="45"/>
      <c r="E39" s="45"/>
      <c r="F39" s="45"/>
      <c r="G39" s="131"/>
      <c r="H39" s="131"/>
      <c r="I39" s="61"/>
      <c r="J39" s="68"/>
      <c r="K39" s="66"/>
      <c r="L39" s="66"/>
      <c r="M39" s="66"/>
      <c r="N39" s="116">
        <f t="shared" si="1"/>
        <v>0</v>
      </c>
      <c r="O39" s="67"/>
    </row>
    <row r="40" spans="1:15" ht="13.45" x14ac:dyDescent="0.25">
      <c r="A40" s="64" t="s">
        <v>29</v>
      </c>
      <c r="B40" s="220">
        <f t="shared" si="4"/>
        <v>22</v>
      </c>
      <c r="C40" s="45"/>
      <c r="D40" s="45"/>
      <c r="E40" s="45"/>
      <c r="F40" s="45"/>
      <c r="G40" s="131"/>
      <c r="H40" s="131"/>
      <c r="I40" s="61"/>
      <c r="J40" s="68"/>
      <c r="K40" s="66"/>
      <c r="L40" s="66"/>
      <c r="M40" s="66"/>
      <c r="N40" s="116">
        <f t="shared" si="1"/>
        <v>0</v>
      </c>
      <c r="O40" s="67"/>
    </row>
    <row r="41" spans="1:15" ht="13.45" x14ac:dyDescent="0.25">
      <c r="A41" s="64" t="s">
        <v>30</v>
      </c>
      <c r="B41" s="220">
        <f t="shared" si="4"/>
        <v>23</v>
      </c>
      <c r="C41" s="45"/>
      <c r="D41" s="45" t="s">
        <v>17</v>
      </c>
      <c r="E41" s="45"/>
      <c r="F41" s="45"/>
      <c r="G41" s="131"/>
      <c r="H41" s="131"/>
      <c r="I41" s="61"/>
      <c r="J41" s="68"/>
      <c r="K41" s="66"/>
      <c r="L41" s="66"/>
      <c r="M41" s="66"/>
      <c r="N41" s="116">
        <f t="shared" si="1"/>
        <v>0</v>
      </c>
      <c r="O41" s="67"/>
    </row>
    <row r="42" spans="1:15" thickBot="1" x14ac:dyDescent="0.3">
      <c r="A42" s="69" t="s">
        <v>31</v>
      </c>
      <c r="B42" s="219">
        <f t="shared" si="4"/>
        <v>24</v>
      </c>
      <c r="C42" s="70"/>
      <c r="D42" s="70"/>
      <c r="E42" s="70"/>
      <c r="F42" s="70"/>
      <c r="G42" s="70"/>
      <c r="H42" s="70"/>
      <c r="I42" s="71"/>
      <c r="J42" s="72"/>
      <c r="K42" s="73"/>
      <c r="L42" s="73"/>
      <c r="M42" s="73"/>
      <c r="N42" s="117">
        <f t="shared" si="1"/>
        <v>0</v>
      </c>
      <c r="O42" s="67"/>
    </row>
    <row r="43" spans="1:15" thickBot="1" x14ac:dyDescent="0.3">
      <c r="A43" s="69" t="s">
        <v>32</v>
      </c>
      <c r="B43" s="219">
        <f>B45-1</f>
        <v>25</v>
      </c>
      <c r="C43" s="70"/>
      <c r="D43" s="70"/>
      <c r="E43" s="70"/>
      <c r="F43" s="70"/>
      <c r="G43" s="70"/>
      <c r="H43" s="70"/>
      <c r="I43" s="71"/>
      <c r="J43" s="72"/>
      <c r="K43" s="73"/>
      <c r="L43" s="73"/>
      <c r="M43" s="73"/>
      <c r="N43" s="117">
        <f>ROUND(((M43-J43-(L43-K43))*24),2)</f>
        <v>0</v>
      </c>
      <c r="O43" s="172" t="s">
        <v>71</v>
      </c>
    </row>
    <row r="44" spans="1:15" thickBot="1" x14ac:dyDescent="0.3">
      <c r="A44" s="77"/>
      <c r="B44" s="78"/>
      <c r="C44" s="79"/>
      <c r="D44" s="79"/>
      <c r="E44" s="79"/>
      <c r="F44" s="79"/>
      <c r="G44" s="78"/>
      <c r="H44" s="78"/>
      <c r="I44" s="80"/>
      <c r="J44" s="82"/>
      <c r="K44" s="82"/>
      <c r="L44" s="82"/>
      <c r="M44" s="263" t="s">
        <v>132</v>
      </c>
      <c r="N44" s="118">
        <f>SUM(N37:N43)</f>
        <v>0</v>
      </c>
      <c r="O44" s="120">
        <f>J4</f>
        <v>0</v>
      </c>
    </row>
    <row r="45" spans="1:15" ht="13.45" x14ac:dyDescent="0.25">
      <c r="A45" s="124" t="s">
        <v>26</v>
      </c>
      <c r="B45" s="217">
        <v>26</v>
      </c>
      <c r="C45" s="228"/>
      <c r="D45" s="125"/>
      <c r="E45" s="125"/>
      <c r="F45" s="125"/>
      <c r="G45" s="125"/>
      <c r="H45" s="125"/>
      <c r="I45" s="126" t="s">
        <v>50</v>
      </c>
      <c r="J45" s="127"/>
      <c r="K45" s="128"/>
      <c r="L45" s="128"/>
      <c r="M45" s="128"/>
      <c r="N45" s="143">
        <f t="shared" ref="N45:N49" si="5">ROUND(((M45-J45-(L45-K45))*24),2)</f>
        <v>0</v>
      </c>
      <c r="O45" s="154" t="s">
        <v>51</v>
      </c>
    </row>
    <row r="46" spans="1:15" ht="13.45" x14ac:dyDescent="0.25">
      <c r="A46" s="64" t="s">
        <v>27</v>
      </c>
      <c r="B46" s="220">
        <v>27</v>
      </c>
      <c r="C46" s="301" t="s">
        <v>17</v>
      </c>
      <c r="D46" s="45"/>
      <c r="E46" s="45"/>
      <c r="F46" s="45"/>
      <c r="G46" s="131"/>
      <c r="H46" s="131"/>
      <c r="I46" s="61"/>
      <c r="J46" s="68"/>
      <c r="K46" s="66"/>
      <c r="L46" s="66"/>
      <c r="M46" s="66"/>
      <c r="N46" s="116">
        <f t="shared" ref="N46:N48" si="6">ROUND(((M46-J46-(L46-K46))*24),2)</f>
        <v>0</v>
      </c>
      <c r="O46" s="67"/>
    </row>
    <row r="47" spans="1:15" ht="13.45" x14ac:dyDescent="0.25">
      <c r="A47" s="64" t="s">
        <v>28</v>
      </c>
      <c r="B47" s="220">
        <v>28</v>
      </c>
      <c r="C47" s="301" t="s">
        <v>17</v>
      </c>
      <c r="D47" s="45"/>
      <c r="E47" s="45"/>
      <c r="F47" s="45"/>
      <c r="G47" s="131"/>
      <c r="H47" s="131"/>
      <c r="I47" s="61"/>
      <c r="J47" s="68"/>
      <c r="K47" s="66"/>
      <c r="L47" s="66"/>
      <c r="M47" s="66"/>
      <c r="N47" s="116">
        <f t="shared" si="6"/>
        <v>0</v>
      </c>
      <c r="O47" s="67"/>
    </row>
    <row r="48" spans="1:15" ht="13.45" x14ac:dyDescent="0.25">
      <c r="A48" s="64" t="s">
        <v>29</v>
      </c>
      <c r="B48" s="220">
        <v>29</v>
      </c>
      <c r="C48" s="65"/>
      <c r="D48" s="45"/>
      <c r="E48" s="45"/>
      <c r="F48" s="45"/>
      <c r="G48" s="131"/>
      <c r="H48" s="131"/>
      <c r="I48" s="61"/>
      <c r="J48" s="68"/>
      <c r="K48" s="66"/>
      <c r="L48" s="66"/>
      <c r="M48" s="66"/>
      <c r="N48" s="116">
        <f t="shared" si="6"/>
        <v>0</v>
      </c>
      <c r="O48" s="67"/>
    </row>
    <row r="49" spans="1:15" ht="13.45" x14ac:dyDescent="0.25">
      <c r="A49" s="64" t="s">
        <v>30</v>
      </c>
      <c r="B49" s="220">
        <v>30</v>
      </c>
      <c r="C49" s="45"/>
      <c r="D49" s="45"/>
      <c r="E49" s="45"/>
      <c r="F49" s="45"/>
      <c r="G49" s="131"/>
      <c r="H49" s="131"/>
      <c r="I49" s="61"/>
      <c r="J49" s="68"/>
      <c r="K49" s="66"/>
      <c r="L49" s="66"/>
      <c r="M49" s="66"/>
      <c r="N49" s="116">
        <f t="shared" si="5"/>
        <v>0</v>
      </c>
      <c r="O49" s="67"/>
    </row>
    <row r="50" spans="1:15" thickBot="1" x14ac:dyDescent="0.3">
      <c r="A50" s="69" t="s">
        <v>31</v>
      </c>
      <c r="B50" s="219">
        <v>31</v>
      </c>
      <c r="C50" s="70"/>
      <c r="D50" s="70"/>
      <c r="E50" s="70"/>
      <c r="F50" s="70"/>
      <c r="G50" s="70"/>
      <c r="H50" s="70"/>
      <c r="I50" s="71"/>
      <c r="J50" s="72"/>
      <c r="K50" s="73"/>
      <c r="L50" s="73"/>
      <c r="M50" s="73"/>
      <c r="N50" s="117" t="s">
        <v>17</v>
      </c>
      <c r="O50" s="84"/>
    </row>
    <row r="51" spans="1:15" thickBot="1" x14ac:dyDescent="0.3">
      <c r="A51" s="69" t="s">
        <v>32</v>
      </c>
      <c r="B51" s="219" t="s">
        <v>17</v>
      </c>
      <c r="C51" s="70"/>
      <c r="D51" s="70"/>
      <c r="E51" s="70"/>
      <c r="F51" s="70"/>
      <c r="G51" s="70"/>
      <c r="H51" s="70"/>
      <c r="I51" s="71"/>
      <c r="J51" s="72"/>
      <c r="K51" s="73"/>
      <c r="L51" s="73"/>
      <c r="M51" s="73"/>
      <c r="N51" s="117" t="s">
        <v>17</v>
      </c>
      <c r="O51" s="172" t="s">
        <v>71</v>
      </c>
    </row>
    <row r="52" spans="1:15" thickBot="1" x14ac:dyDescent="0.3">
      <c r="A52" s="85"/>
      <c r="B52" s="86"/>
      <c r="C52" s="469" t="s">
        <v>33</v>
      </c>
      <c r="D52" s="470"/>
      <c r="E52" s="470"/>
      <c r="F52" s="471"/>
      <c r="G52" s="298"/>
      <c r="H52" s="298"/>
      <c r="I52" s="151"/>
      <c r="J52" s="81"/>
      <c r="K52" s="82"/>
      <c r="L52" s="82"/>
      <c r="M52" s="263" t="s">
        <v>132</v>
      </c>
      <c r="N52" s="118">
        <f>SUM(N45:N51)</f>
        <v>0</v>
      </c>
      <c r="O52" s="120">
        <f>J4-D53</f>
        <v>0</v>
      </c>
    </row>
    <row r="53" spans="1:15" ht="13.85" customHeight="1" x14ac:dyDescent="0.25">
      <c r="A53" s="425" t="s">
        <v>34</v>
      </c>
      <c r="B53" s="426"/>
      <c r="C53" s="294" t="b">
        <f>IF(J4=40,VLOOKUP(N2-O2,TABLE!$B$3:$T$7,3),IF(J4=30,VLOOKUP(N2-O2,TABLE!$B$3:$T$7,7),IF(J4=20,VLOOKUP(N2-O2,TABLE!$B$3:$T$7,14),IF(J4=24,VLOOKUP(N2-O2,TABLE!$B$3:$T$7,12),IF(J4=25,VLOOKUP(N2-O2,TABLE!$B$3:$T$7,11),IF(J4=10,VLOOKUP(N2-O2,TABLE!$B$3:$T$7,18),IF(J4=15,VLOOKUP(N2-O2,TABLE!$B3:$T$7,16),IF(J4=35,VLOOKUP(N2-O2,TABLE!$B3:$T$7,5),IF(J4=29,VLOOKUP(N2-O2,TABLE!$B3:$T$7,8),IF(J4=32,VLOOKUP(N2-O2,TABLE!$B3:$T$7,6),IF(J4=27,VLOOKUP(N2-O2,TABLE!$B3:$T$7,10),IF(J4=13,VLOOKUP(N2-O2,TABLE!$B3:$T$7,17),IF(J4=36,VLOOKUP(N2-O2,TABLE!$B3:$T$7,4),IF(J4=28,VLOOKUP(N2-O2,TABLE!$B3:$T$7,9),IF(J4=22.5,VLOOKUP(N2-O2,TABLE!$B3:$T$7,13),IF(J4=16,VLOOKUP(N2-O2,TABLE!$B3:$T$7,15),IF(J4=8,VLOOKUP(N2-O2,TABLE!$B3:$T$7,19))))))))))))))))))</f>
        <v>0</v>
      </c>
      <c r="D53" s="252" t="b">
        <f>IF(J4=40,"8.00",IF(J4=30,"6.00",IF(J4=20,"4.00",IF(J4=24,"4.8",IF(J4=25,"5.00",IF(J4=10,"2.00",IF(J4=15,"3.00",IF(J4=35,"7.00",IF(J4=29,"5.80",IF(J4=32,"6.40",IF(J4=27,"5.40",IF(J4=13,"2.60",IF(J4=36,"7.20",IF(J4=28,"5.60",IF(J4=22.5,"4.05",IF(J4=16,"3.20",IF(J4=8,"1.60")))))))))))))))))</f>
        <v>0</v>
      </c>
      <c r="E53" s="88">
        <v>0</v>
      </c>
      <c r="F53" s="89">
        <v>0</v>
      </c>
      <c r="G53" s="89">
        <v>0</v>
      </c>
      <c r="H53" s="89">
        <v>0</v>
      </c>
      <c r="I53" s="90">
        <v>0</v>
      </c>
      <c r="J53" s="474" t="s">
        <v>140</v>
      </c>
      <c r="K53" s="417"/>
      <c r="L53" s="417"/>
      <c r="M53" s="417"/>
      <c r="N53" s="417"/>
      <c r="O53" s="417"/>
    </row>
    <row r="54" spans="1:15" ht="13.45" x14ac:dyDescent="0.25">
      <c r="A54" s="429" t="s">
        <v>73</v>
      </c>
      <c r="B54" s="430"/>
      <c r="C54" s="295"/>
      <c r="D54" s="91" t="s">
        <v>18</v>
      </c>
      <c r="E54" s="91" t="s">
        <v>18</v>
      </c>
      <c r="F54" s="91" t="s">
        <v>18</v>
      </c>
      <c r="G54" s="91" t="s">
        <v>18</v>
      </c>
      <c r="H54" s="91" t="s">
        <v>18</v>
      </c>
      <c r="I54" s="91" t="s">
        <v>18</v>
      </c>
      <c r="J54" s="475"/>
      <c r="K54" s="420"/>
      <c r="L54" s="420"/>
      <c r="M54" s="420"/>
      <c r="N54" s="420"/>
      <c r="O54" s="420"/>
    </row>
    <row r="55" spans="1:15" ht="13.45" x14ac:dyDescent="0.25">
      <c r="A55" s="425" t="s">
        <v>74</v>
      </c>
      <c r="B55" s="426"/>
      <c r="C55" s="216">
        <f>C53+C11+C54</f>
        <v>0</v>
      </c>
      <c r="D55" s="216">
        <f t="shared" ref="D55:I55" si="7">D53+D11</f>
        <v>0</v>
      </c>
      <c r="E55" s="216">
        <f t="shared" si="7"/>
        <v>0</v>
      </c>
      <c r="F55" s="216">
        <f t="shared" si="7"/>
        <v>0</v>
      </c>
      <c r="G55" s="271">
        <f t="shared" si="7"/>
        <v>0</v>
      </c>
      <c r="H55" s="271">
        <f t="shared" si="7"/>
        <v>0</v>
      </c>
      <c r="I55" s="216">
        <f t="shared" si="7"/>
        <v>0</v>
      </c>
      <c r="J55" s="475"/>
      <c r="K55" s="420"/>
      <c r="L55" s="420"/>
      <c r="M55" s="420"/>
      <c r="N55" s="420"/>
      <c r="O55" s="420"/>
    </row>
    <row r="56" spans="1:15" ht="13.45" x14ac:dyDescent="0.25">
      <c r="A56" s="425" t="s">
        <v>75</v>
      </c>
      <c r="B56" s="426"/>
      <c r="C56" s="221">
        <f t="shared" ref="C56:I56" si="8">SUM(C16:C49)</f>
        <v>0</v>
      </c>
      <c r="D56" s="221">
        <f t="shared" si="8"/>
        <v>0</v>
      </c>
      <c r="E56" s="221">
        <f t="shared" si="8"/>
        <v>0</v>
      </c>
      <c r="F56" s="221">
        <f t="shared" si="8"/>
        <v>0</v>
      </c>
      <c r="G56" s="221">
        <f t="shared" si="8"/>
        <v>0</v>
      </c>
      <c r="H56" s="221">
        <f t="shared" si="8"/>
        <v>0</v>
      </c>
      <c r="I56" s="221">
        <f t="shared" si="8"/>
        <v>0</v>
      </c>
      <c r="J56" s="475"/>
      <c r="K56" s="420"/>
      <c r="L56" s="420"/>
      <c r="M56" s="420"/>
      <c r="N56" s="420"/>
      <c r="O56" s="420"/>
    </row>
    <row r="57" spans="1:15" ht="13.45" x14ac:dyDescent="0.25">
      <c r="A57" s="425" t="s">
        <v>76</v>
      </c>
      <c r="B57" s="426"/>
      <c r="C57" s="216">
        <f>C55-C56</f>
        <v>0</v>
      </c>
      <c r="D57" s="216">
        <f>D55-D56</f>
        <v>0</v>
      </c>
      <c r="E57" s="216">
        <f>E55-E56</f>
        <v>0</v>
      </c>
      <c r="F57" s="216">
        <f>F55-F56</f>
        <v>0</v>
      </c>
      <c r="G57" s="271">
        <f t="shared" ref="G57:H57" si="9">G55-G56</f>
        <v>0</v>
      </c>
      <c r="H57" s="271">
        <f t="shared" si="9"/>
        <v>0</v>
      </c>
      <c r="I57" s="216">
        <f>I55-I56</f>
        <v>0</v>
      </c>
      <c r="J57" s="475"/>
      <c r="K57" s="420"/>
      <c r="L57" s="420"/>
      <c r="M57" s="420"/>
      <c r="N57" s="420"/>
      <c r="O57" s="420"/>
    </row>
    <row r="58" spans="1:15" ht="13.85" customHeight="1" x14ac:dyDescent="0.25">
      <c r="A58" s="429" t="s">
        <v>9</v>
      </c>
      <c r="B58" s="430"/>
      <c r="C58" s="42" t="s">
        <v>78</v>
      </c>
      <c r="D58" s="42" t="s">
        <v>10</v>
      </c>
      <c r="E58" s="42" t="s">
        <v>77</v>
      </c>
      <c r="F58" s="42" t="s">
        <v>11</v>
      </c>
      <c r="G58" s="147" t="s">
        <v>146</v>
      </c>
      <c r="H58" s="147" t="s">
        <v>147</v>
      </c>
      <c r="I58" s="42" t="s">
        <v>12</v>
      </c>
      <c r="J58" s="476"/>
      <c r="K58" s="477"/>
      <c r="L58" s="477"/>
      <c r="M58" s="477"/>
      <c r="N58" s="477"/>
      <c r="O58" s="477"/>
    </row>
    <row r="59" spans="1:15" ht="13.45" x14ac:dyDescent="0.25">
      <c r="A59" s="67" t="s">
        <v>25</v>
      </c>
      <c r="B59" s="107"/>
      <c r="C59" s="152" t="s">
        <v>35</v>
      </c>
      <c r="D59" s="138"/>
      <c r="E59" s="138"/>
      <c r="F59" s="138"/>
      <c r="G59" s="138"/>
      <c r="H59" s="138"/>
      <c r="I59" s="138"/>
      <c r="J59" s="139" t="s">
        <v>25</v>
      </c>
      <c r="K59" s="140" t="s">
        <v>36</v>
      </c>
      <c r="L59" s="141"/>
      <c r="M59" s="141"/>
      <c r="N59" s="142"/>
      <c r="O59" s="142"/>
    </row>
    <row r="60" spans="1:15" ht="13.45" x14ac:dyDescent="0.25">
      <c r="A60" s="472">
        <f ca="1">NOW()</f>
        <v>45637.498575925929</v>
      </c>
      <c r="B60" s="473"/>
      <c r="C60" s="101"/>
      <c r="D60" s="102"/>
      <c r="E60" s="102"/>
      <c r="F60" s="102"/>
      <c r="G60" s="102"/>
      <c r="H60" s="102"/>
      <c r="I60" s="102"/>
      <c r="J60" s="103"/>
      <c r="K60" s="104"/>
      <c r="L60" s="105"/>
      <c r="M60" s="105"/>
      <c r="N60" s="106"/>
      <c r="O60" s="106"/>
    </row>
    <row r="61" spans="1:15" ht="13.45" x14ac:dyDescent="0.25">
      <c r="A61" s="67" t="s">
        <v>37</v>
      </c>
      <c r="B61" s="107"/>
      <c r="C61" s="108"/>
      <c r="D61" s="109" t="s">
        <v>38</v>
      </c>
      <c r="E61" s="108"/>
      <c r="F61" s="108"/>
      <c r="G61" s="108"/>
      <c r="H61" s="108"/>
      <c r="I61" s="110" t="s">
        <v>58</v>
      </c>
      <c r="J61" s="111"/>
      <c r="K61" s="111"/>
      <c r="L61" s="112"/>
      <c r="M61" s="111"/>
      <c r="N61" s="107"/>
      <c r="O61" s="113"/>
    </row>
    <row r="62" spans="1:15" ht="13.45" x14ac:dyDescent="0.25">
      <c r="A62" s="67" t="s">
        <v>197</v>
      </c>
      <c r="B62" s="107"/>
      <c r="C62" s="108"/>
      <c r="D62" s="108"/>
      <c r="E62" s="108"/>
      <c r="F62" s="108"/>
      <c r="G62" s="108"/>
      <c r="H62" s="108"/>
      <c r="I62" s="110" t="s">
        <v>68</v>
      </c>
      <c r="J62" s="114"/>
      <c r="K62" s="114"/>
      <c r="L62" s="115"/>
      <c r="M62" s="114"/>
      <c r="N62" s="107"/>
      <c r="O62" s="113"/>
    </row>
  </sheetData>
  <mergeCells count="25">
    <mergeCell ref="K9:L9"/>
    <mergeCell ref="C52:F52"/>
    <mergeCell ref="A60:B60"/>
    <mergeCell ref="J11:M11"/>
    <mergeCell ref="A53:B53"/>
    <mergeCell ref="A54:B54"/>
    <mergeCell ref="A55:B55"/>
    <mergeCell ref="A56:B56"/>
    <mergeCell ref="A57:B57"/>
    <mergeCell ref="A58:B58"/>
    <mergeCell ref="J53:O58"/>
    <mergeCell ref="D1:M1"/>
    <mergeCell ref="D2:M2"/>
    <mergeCell ref="A6:I7"/>
    <mergeCell ref="J6:O8"/>
    <mergeCell ref="C5:E5"/>
    <mergeCell ref="N1:O1"/>
    <mergeCell ref="N2:O2"/>
    <mergeCell ref="A3:I3"/>
    <mergeCell ref="M3:N3"/>
    <mergeCell ref="A4:I4"/>
    <mergeCell ref="J4:L4"/>
    <mergeCell ref="J3:L3"/>
    <mergeCell ref="A1:C1"/>
    <mergeCell ref="A2:C2"/>
  </mergeCells>
  <pageMargins left="0.7" right="0.7" top="0.75" bottom="0.75" header="0.3" footer="0.3"/>
  <pageSetup scale="66" orientation="portrait" r:id="rId1"/>
  <ignoredErrors>
    <ignoredError sqref="C5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Excel Instructions</vt:lpstr>
      <vt:lpstr>Notes</vt:lpstr>
      <vt:lpstr>Minutes to Decimals</vt:lpstr>
      <vt:lpstr>TABLE</vt:lpstr>
      <vt:lpstr>Jan</vt:lpstr>
      <vt:lpstr>Feb</vt:lpstr>
      <vt:lpstr>Mar</vt:lpstr>
      <vt:lpstr>Apr</vt:lpstr>
      <vt:lpstr>May</vt:lpstr>
      <vt:lpstr>Jun</vt:lpstr>
      <vt:lpstr>Jul</vt:lpstr>
      <vt:lpstr>Aug</vt:lpstr>
      <vt:lpstr>Sep</vt:lpstr>
      <vt:lpstr>Oct</vt:lpstr>
      <vt:lpstr>Nov</vt:lpstr>
      <vt:lpstr>Dec</vt:lpstr>
    </vt:vector>
  </TitlesOfParts>
  <Company>NCAOC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Watkins, Debbie S.</dc:creator>
  <cp:lastModifiedBy>Tant, Debbie S.</cp:lastModifiedBy>
  <cp:lastPrinted>2019-12-11T18:12:29Z</cp:lastPrinted>
  <dcterms:created xsi:type="dcterms:W3CDTF">2013-12-12T21:52:06Z</dcterms:created>
  <dcterms:modified xsi:type="dcterms:W3CDTF">2024-12-11T17:06:28Z</dcterms:modified>
</cp:coreProperties>
</file>